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81360415\Downloads\روابط عمومی\"/>
    </mc:Choice>
  </mc:AlternateContent>
  <xr:revisionPtr revIDLastSave="0" documentId="13_ncr:1_{C04221A4-7E63-4B81-AE75-F5A83986A4A0}" xr6:coauthVersionLast="47" xr6:coauthVersionMax="47" xr10:uidLastSave="{00000000-0000-0000-0000-000000000000}"/>
  <bookViews>
    <workbookView xWindow="-120" yWindow="-120" windowWidth="24240" windowHeight="13140" activeTab="7" xr2:uid="{00000000-000D-0000-FFFF-FFFF00000000}"/>
  </bookViews>
  <sheets>
    <sheet name="جنگل" sheetId="1" r:id="rId1"/>
    <sheet name="  تولید نهال" sheetId="8" r:id="rId2"/>
    <sheet name="مرتع" sheetId="2" r:id="rId3"/>
    <sheet name="بیابان" sheetId="3" r:id="rId4"/>
    <sheet name="آبخیزداری" sheetId="6" r:id="rId5"/>
    <sheet name=" تعداد و مساحت حریق" sheetId="7" r:id="rId6"/>
    <sheet name="ضریب پوشش حفاظت" sheetId="9" r:id="rId7"/>
    <sheet name="فراداده ها" sheetId="5" r:id="rId8"/>
  </sheets>
  <definedNames>
    <definedName name="_xlnm.Print_Area" localSheetId="3">بیابان!$B$1:$C$39</definedName>
    <definedName name="_xlnm.Print_Area" localSheetId="0">جنگل!$B$3:$C$39</definedName>
    <definedName name="_xlnm.Print_Area" localSheetId="2">مرتع!$B$3:$C$40</definedName>
    <definedName name="_xlnm.Print_Titles" localSheetId="3">بیابان!#REF!</definedName>
    <definedName name="_xlnm.Print_Titles" localSheetId="0">جنگل!#REF!</definedName>
    <definedName name="_xlnm.Print_Titles" localSheetId="2">مرتع!#REF!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9" l="1"/>
  <c r="F36" i="2"/>
  <c r="F35" i="2"/>
  <c r="F34" i="2"/>
  <c r="F33" i="2"/>
  <c r="F31" i="2"/>
  <c r="F30" i="2"/>
  <c r="F29" i="2"/>
  <c r="F28" i="2"/>
  <c r="F26" i="2"/>
  <c r="F25" i="2"/>
  <c r="F24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D37" i="2" l="1"/>
  <c r="E37" i="2"/>
  <c r="F37" i="2" l="1"/>
  <c r="E37" i="8"/>
  <c r="D37" i="8"/>
  <c r="F36" i="8" l="1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7" i="8" l="1"/>
  <c r="K39" i="7" l="1"/>
  <c r="J39" i="7"/>
  <c r="I39" i="7"/>
  <c r="H39" i="7"/>
  <c r="G39" i="7"/>
  <c r="F39" i="7"/>
  <c r="E39" i="7"/>
  <c r="D39" i="7"/>
  <c r="M38" i="7"/>
  <c r="L38" i="7"/>
  <c r="M37" i="7"/>
  <c r="L37" i="7"/>
  <c r="M36" i="7"/>
  <c r="L36" i="7"/>
  <c r="M35" i="7"/>
  <c r="L35" i="7"/>
  <c r="M34" i="7"/>
  <c r="L34" i="7"/>
  <c r="M33" i="7"/>
  <c r="L33" i="7"/>
  <c r="M32" i="7"/>
  <c r="L32" i="7"/>
  <c r="M31" i="7"/>
  <c r="L31" i="7"/>
  <c r="M30" i="7"/>
  <c r="L30" i="7"/>
  <c r="M29" i="7"/>
  <c r="L29" i="7"/>
  <c r="M28" i="7"/>
  <c r="L28" i="7"/>
  <c r="M27" i="7"/>
  <c r="L27" i="7"/>
  <c r="M26" i="7"/>
  <c r="L26" i="7"/>
  <c r="M25" i="7"/>
  <c r="L25" i="7"/>
  <c r="M24" i="7"/>
  <c r="L24" i="7"/>
  <c r="M23" i="7"/>
  <c r="L23" i="7"/>
  <c r="M22" i="7"/>
  <c r="L22" i="7"/>
  <c r="M21" i="7"/>
  <c r="L21" i="7"/>
  <c r="M20" i="7"/>
  <c r="L20" i="7"/>
  <c r="M19" i="7"/>
  <c r="L19" i="7"/>
  <c r="M18" i="7"/>
  <c r="L18" i="7"/>
  <c r="M17" i="7"/>
  <c r="L17" i="7"/>
  <c r="M16" i="7"/>
  <c r="L16" i="7"/>
  <c r="M15" i="7"/>
  <c r="L15" i="7"/>
  <c r="M14" i="7"/>
  <c r="L14" i="7"/>
  <c r="M13" i="7"/>
  <c r="L13" i="7"/>
  <c r="M12" i="7"/>
  <c r="L12" i="7"/>
  <c r="M11" i="7"/>
  <c r="L11" i="7"/>
  <c r="M10" i="7"/>
  <c r="L10" i="7"/>
  <c r="M9" i="7"/>
  <c r="L9" i="7"/>
  <c r="M8" i="7"/>
  <c r="L8" i="7"/>
  <c r="M7" i="7"/>
  <c r="L7" i="7"/>
  <c r="M6" i="7"/>
  <c r="L6" i="7"/>
  <c r="L39" i="7" l="1"/>
  <c r="M39" i="7"/>
  <c r="E37" i="3"/>
  <c r="F8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7" i="3"/>
  <c r="F6" i="3"/>
  <c r="F4" i="3"/>
  <c r="F5" i="3"/>
  <c r="D37" i="3" l="1"/>
  <c r="F37" i="3" s="1"/>
  <c r="D37" i="1" l="1"/>
  <c r="D37" i="6" l="1"/>
</calcChain>
</file>

<file path=xl/sharedStrings.xml><?xml version="1.0" encoding="utf-8"?>
<sst xmlns="http://schemas.openxmlformats.org/spreadsheetml/2006/main" count="315" uniqueCount="132">
  <si>
    <t>ردیف</t>
  </si>
  <si>
    <t xml:space="preserve">اصفهان </t>
  </si>
  <si>
    <t>البرز</t>
  </si>
  <si>
    <t>بوشهر</t>
  </si>
  <si>
    <t>خراسان جنوبی</t>
  </si>
  <si>
    <t>خراسان رضوی</t>
  </si>
  <si>
    <t>خراسان شمالی</t>
  </si>
  <si>
    <t>زنجان</t>
  </si>
  <si>
    <t>کرمان</t>
  </si>
  <si>
    <t>مازندران (ساري)</t>
  </si>
  <si>
    <t>مازندران (نوشهر)</t>
  </si>
  <si>
    <t>يزد</t>
  </si>
  <si>
    <t>جمع کل</t>
  </si>
  <si>
    <t>استان</t>
  </si>
  <si>
    <t>بیابان</t>
  </si>
  <si>
    <t>عملکرد طرح بیابان بر اساس شاخص های تعریف شده از عملیات بیولوژیک و بیومکانیک انجام شده در این طرح بدست می آیند؛ جمع جبری عملیات مالچ پاشی ، نهالکاری و بذرپاشی از شاخص های بیان کننده عملکرد طرح بیابان می باشد که به واحد هکتار بیان می شود.</t>
  </si>
  <si>
    <t>مرتع</t>
  </si>
  <si>
    <t>کلیه اقدامات ساختمانی که به منظور حفاظت آب و خاک و کنترل فرسایش خاک، سیل، رسوب، رانش زمین و کاهش اثرات خشکسالی زمین احداث می گردد. برای مثال در آبخیزداری شامل پخش سیلاب، عملیات خاکی و ....</t>
  </si>
  <si>
    <t>ترکیبی از عملیات بیولوژیک و مکانیک می باشد. برای مثال در عملیات آبخیزداری :بانکت بندی، احداث بند چپری و تراس بندی</t>
  </si>
  <si>
    <t>جنگل</t>
  </si>
  <si>
    <t>عملکرد جنگلکاری و توسعه جنگل های کشور بر مبنای عملیات احیا و توسعه جنگل با بذر و نهال همچنین میزان جنگلکاری ، توسعه فضای سبز و درختکاری محاسبه و با واحد هکتار بیان می گردد.</t>
  </si>
  <si>
    <t>آبخیزداری و حفاظت خاک</t>
  </si>
  <si>
    <t xml:space="preserve">آبخیزداری تمامی فعالیتهای احیایی و اصلاحی شامل فعالیتهای بیولوژیک، بیومکانیک و مکانیکی است که به منظور مدیریت منابع حوزه ای اعم از طبیعی، کشاورزی، اقتصادی و انسانی برای بهبود منابع آب و خاک انجام می شود. .عملکرد این طرح بر اساس مجموع عملیات بیولوژیک و بیومکانیک به واحد هکتار بیان می گردد. </t>
  </si>
  <si>
    <t>اردبیل</t>
  </si>
  <si>
    <t>اصفهان</t>
  </si>
  <si>
    <t>ایلام</t>
  </si>
  <si>
    <t>تهران</t>
  </si>
  <si>
    <t>خوزستان</t>
  </si>
  <si>
    <t>سمنان</t>
  </si>
  <si>
    <t>سیستان</t>
  </si>
  <si>
    <t>فارس</t>
  </si>
  <si>
    <t>قزوین</t>
  </si>
  <si>
    <t>قم</t>
  </si>
  <si>
    <t>کردستان</t>
  </si>
  <si>
    <t>کرمانشاه</t>
  </si>
  <si>
    <t>گلستان</t>
  </si>
  <si>
    <t>گیلان</t>
  </si>
  <si>
    <t>لرستان</t>
  </si>
  <si>
    <t>مرکزی</t>
  </si>
  <si>
    <t>هرمزگان</t>
  </si>
  <si>
    <t>همدان</t>
  </si>
  <si>
    <t>یزد</t>
  </si>
  <si>
    <t>جمع</t>
  </si>
  <si>
    <t>آذربایجان شرقی</t>
  </si>
  <si>
    <t>آذربایجان غربی</t>
  </si>
  <si>
    <t>چهارمحال و بختیاری</t>
  </si>
  <si>
    <t>آذربايجان شرقي</t>
  </si>
  <si>
    <t>آذربايجان غربي</t>
  </si>
  <si>
    <t>اردبيل</t>
  </si>
  <si>
    <t>ايلام</t>
  </si>
  <si>
    <t>چهارمحال و بختياري</t>
  </si>
  <si>
    <t>خراسان جنوبي</t>
  </si>
  <si>
    <t>خراسان رضوي</t>
  </si>
  <si>
    <t>خراسان شمالي</t>
  </si>
  <si>
    <t>سيستان و بلوچستان</t>
  </si>
  <si>
    <t>قزوين</t>
  </si>
  <si>
    <t>كردستان</t>
  </si>
  <si>
    <t>كرمان</t>
  </si>
  <si>
    <t>كرمان( جيرفت  و کهنوج)</t>
  </si>
  <si>
    <t>كرمانشاه</t>
  </si>
  <si>
    <t>كهگيلويه و بويراحمد</t>
  </si>
  <si>
    <t>گيلان</t>
  </si>
  <si>
    <t>مازندران(ساری)</t>
  </si>
  <si>
    <t>مازندران(نوشهر)</t>
  </si>
  <si>
    <t>مركزي</t>
  </si>
  <si>
    <t>سيستان وبلوجستان</t>
  </si>
  <si>
    <t>کهکیلویه و بویر احمد</t>
  </si>
  <si>
    <t>آذربايحان غربي</t>
  </si>
  <si>
    <t xml:space="preserve"> بوشهر</t>
  </si>
  <si>
    <t xml:space="preserve"> زنجان</t>
  </si>
  <si>
    <t xml:space="preserve"> سمنان</t>
  </si>
  <si>
    <t>سیستان و بلوچستان</t>
  </si>
  <si>
    <t>كهكيلويه و بوير احمد</t>
  </si>
  <si>
    <t>احاله مدیریت نداشتند</t>
  </si>
  <si>
    <t>کانون های بحرانی</t>
  </si>
  <si>
    <t>جنوب کرمان</t>
  </si>
  <si>
    <t>جنگل طبیعی</t>
  </si>
  <si>
    <t>جنگل دست کاشت</t>
  </si>
  <si>
    <t>اراضی جنگلی</t>
  </si>
  <si>
    <t>فقره</t>
  </si>
  <si>
    <t>هكتار</t>
  </si>
  <si>
    <t xml:space="preserve"> آذربايجان شرقي </t>
  </si>
  <si>
    <t xml:space="preserve"> آذربايجان غربي</t>
  </si>
  <si>
    <t xml:space="preserve"> اردبيل</t>
  </si>
  <si>
    <t xml:space="preserve"> اصفهان </t>
  </si>
  <si>
    <t xml:space="preserve"> ايلام</t>
  </si>
  <si>
    <t xml:space="preserve"> تهران</t>
  </si>
  <si>
    <t xml:space="preserve"> چهارمحال وبختياري</t>
  </si>
  <si>
    <t xml:space="preserve"> خوزستان</t>
  </si>
  <si>
    <t>کرمان(جیرفت وکهنوج)</t>
  </si>
  <si>
    <t xml:space="preserve"> كرمانشاه</t>
  </si>
  <si>
    <t>كهگيلويه  و بويراحمد</t>
  </si>
  <si>
    <t>نام استان</t>
  </si>
  <si>
    <t>مجموع</t>
  </si>
  <si>
    <t>تولید نهال دولتی</t>
  </si>
  <si>
    <t>تولید نهال خصوصی</t>
  </si>
  <si>
    <t>آذربایجان  غربی</t>
  </si>
  <si>
    <t>کهگیلویه و بویراحمد</t>
  </si>
  <si>
    <t>مازندران - ساری</t>
  </si>
  <si>
    <t>مازندران - نوشهر</t>
  </si>
  <si>
    <t xml:space="preserve"> عرصه‌هایی از مناطق بیابانی و تپه‌های ماسه‌ای فعال که از نظر پدیده‌های بیابان زایی و فرسایش بادی برای کانون‌های اقتصادی و اجتماعی منطقه همواره بحران زا بوده و سیر قهقرایی روند بیابان زایی آن مشهود می‌باشد. </t>
  </si>
  <si>
    <t>کلیه اقداماتی که منجر به ایجاد و تقویت پوشش گیاهی مناسب و در نتیجه حفظ آب و خاک و کنترل فرسایش خاک، سیل و رسوب، رانش زمین و کاهش اثرات خشکسالی می شود. برای مثال: بذر پاشی، بونه کاری و ...</t>
  </si>
  <si>
    <t>عملکرد طرح مرتع بر اساس مجموع عملیات استانی(بیولوژیک و بیومکانیک) انجام شده در طرح که شامل ذخیره نزولات آسمانی، کپه کاری، کودپاشی، گیاهان دارویی و ... می باشد محاسبه و با واحد هکتار بیان می شود</t>
  </si>
  <si>
    <t>احاله طرح های مرتعداری</t>
  </si>
  <si>
    <t>واگذاری مدیریت اجرای طرح مرتعداری (کتابچه طرح) به مجریان(بهره برداران عرفی)</t>
  </si>
  <si>
    <t>کرمان(جیرفت و کهنوج)</t>
  </si>
  <si>
    <t>کرمان(جيرفت و كهنوج)</t>
  </si>
  <si>
    <t>نسبت فعالیت‌های بیابانزدایی به مساحت کانون‌های بحرانی فرسایش بادی سال 1403</t>
  </si>
  <si>
    <t>شاخص (عملکرد) بیابان</t>
  </si>
  <si>
    <t>سطح کانون های بحرانی فرسایش بادی</t>
  </si>
  <si>
    <t>واحد عملکرد به هکتار</t>
  </si>
  <si>
    <t>نسبت مساحت مراتع اصلاح و احیاء شده به مساحت طرح‌های مرتعداری احاله شده سال 1403</t>
  </si>
  <si>
    <t>شاخص (عملکرد) مرتع</t>
  </si>
  <si>
    <t xml:space="preserve">احاله مدیریت طرح‌های مرتعداری تهیه شده به مجریان طرح‌ها </t>
  </si>
  <si>
    <t>جنگل کاری (احیاء و غنی سازی جنگلهای کشور)</t>
  </si>
  <si>
    <t>احیاء و غنی سازی جنگل‌های کشورسال 1403</t>
  </si>
  <si>
    <t>نسبت فعالیت های بیابانزدایی به مساحت کانون های بحرانی فرسایش بادی (%)</t>
  </si>
  <si>
    <t>نسبت مساحت مراتع اصلاح و احیا شده به مساحت طرح های مرتعداری احاله شده (%)</t>
  </si>
  <si>
    <t>اجرای عملیات آبخیزداری و آبخوانداری سال 1403</t>
  </si>
  <si>
    <t xml:space="preserve">عملکرد فیزیکی طرح های آبخیزداری </t>
  </si>
  <si>
    <t>آمار وقوع حریق در عرصه‌های منابع طبیعی به تفکیک رویشگاه‌ها سال 1403</t>
  </si>
  <si>
    <t>واحد به هکتار</t>
  </si>
  <si>
    <t>واحد عملکرد به درصد</t>
  </si>
  <si>
    <t>افزایش ضریب پوشش حفاظتی سال 1403</t>
  </si>
  <si>
    <t>ضریب پوشش حفاظت</t>
  </si>
  <si>
    <t>میانگین</t>
  </si>
  <si>
    <t>تولید و تامین نهال جنگلی سال 1403</t>
  </si>
  <si>
    <t>واحد عملکرد هزار اصله</t>
  </si>
  <si>
    <t>عملیات بیولوژیک</t>
  </si>
  <si>
    <t>عملیات مکانیک</t>
  </si>
  <si>
    <t>عملیات بیومکانیک</t>
  </si>
  <si>
    <t>تعریف داده‌های مرتبط با آمار رسمی اعلامی سازمان منابع طبیعی و آبخیزداری کشور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</si>
</sst>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_-* #,##0.00\-;_-* &quot;-&quot;??_-;_-@_-"/>
    <numFmt numFmtId="165" formatCode="_-* #,##0.00_-;\-* #,##0.00_-;_-* &quot;-&quot;??_-;_-@_-"/>
    <numFmt numFmtId="166" formatCode="0.000%"/>
  </numFmts>
  <fonts count="34">
    <font>
      <sz val="10"/>
      <name val="Arial"/>
      <charset val="178"/>
    </font>
    <font>
      <sz val="11"/>
      <color theme="1"/>
      <name val="Calibri"/>
      <family val="2"/>
      <charset val="178"/>
      <scheme val="minor"/>
    </font>
    <font>
      <b/>
      <sz val="14"/>
      <name val="B Traffic"/>
      <charset val="178"/>
    </font>
    <font>
      <b/>
      <sz val="14"/>
      <name val="B Titr"/>
      <charset val="178"/>
    </font>
    <font>
      <b/>
      <sz val="12"/>
      <name val="B Traffic"/>
      <charset val="178"/>
    </font>
    <font>
      <sz val="10"/>
      <name val="Arial"/>
      <family val="2"/>
    </font>
    <font>
      <b/>
      <sz val="14"/>
      <name val="B Nazanin"/>
      <charset val="178"/>
    </font>
    <font>
      <sz val="10"/>
      <name val="B Nazanin"/>
      <charset val="178"/>
    </font>
    <font>
      <sz val="10"/>
      <color theme="1"/>
      <name val="Arial"/>
      <family val="2"/>
      <charset val="178"/>
    </font>
    <font>
      <sz val="11"/>
      <color theme="1"/>
      <name val="B Nazanin"/>
      <family val="2"/>
    </font>
    <font>
      <sz val="11"/>
      <name val="Traffic"/>
      <charset val="178"/>
    </font>
    <font>
      <sz val="11"/>
      <color indexed="8"/>
      <name val="Calibri"/>
      <family val="2"/>
      <charset val="178"/>
    </font>
    <font>
      <sz val="11"/>
      <color theme="1"/>
      <name val="Calibri"/>
      <family val="2"/>
      <scheme val="minor"/>
    </font>
    <font>
      <sz val="11"/>
      <color theme="1"/>
      <name val="B Nazanin"/>
      <charset val="178"/>
    </font>
    <font>
      <b/>
      <sz val="12"/>
      <name val="B Nazanin"/>
      <charset val="178"/>
    </font>
    <font>
      <b/>
      <sz val="12"/>
      <color theme="1"/>
      <name val="B Nazanin"/>
      <charset val="178"/>
    </font>
    <font>
      <b/>
      <sz val="12"/>
      <color theme="1"/>
      <name val="B Titr"/>
      <charset val="178"/>
    </font>
    <font>
      <b/>
      <sz val="18"/>
      <color theme="1"/>
      <name val="B Titr"/>
      <charset val="178"/>
    </font>
    <font>
      <sz val="18"/>
      <color theme="1"/>
      <name val="B Titr"/>
      <charset val="178"/>
    </font>
    <font>
      <sz val="12"/>
      <color theme="1"/>
      <name val="B Titr"/>
      <charset val="178"/>
    </font>
    <font>
      <b/>
      <sz val="16"/>
      <color theme="1"/>
      <name val="B Nazanin"/>
      <charset val="178"/>
    </font>
    <font>
      <b/>
      <sz val="14"/>
      <color theme="1"/>
      <name val="B Nazanin"/>
      <charset val="178"/>
    </font>
    <font>
      <sz val="11"/>
      <color theme="1"/>
      <name val="B Titr"/>
      <charset val="178"/>
    </font>
    <font>
      <sz val="16"/>
      <name val="B Nazanin"/>
      <charset val="178"/>
    </font>
    <font>
      <sz val="10"/>
      <name val="B Titr"/>
      <charset val="178"/>
    </font>
    <font>
      <sz val="14"/>
      <name val="B Titr"/>
      <charset val="178"/>
    </font>
    <font>
      <sz val="10"/>
      <name val="Arial"/>
      <family val="2"/>
    </font>
    <font>
      <sz val="16"/>
      <name val="B Badr"/>
      <charset val="178"/>
    </font>
    <font>
      <b/>
      <sz val="18"/>
      <name val="B Titr"/>
      <charset val="178"/>
    </font>
    <font>
      <b/>
      <sz val="16"/>
      <name val="B Titr"/>
      <charset val="178"/>
    </font>
    <font>
      <sz val="14"/>
      <name val="B Nazanin"/>
      <charset val="178"/>
    </font>
    <font>
      <b/>
      <sz val="14"/>
      <color theme="1"/>
      <name val="B Titr"/>
      <charset val="178"/>
    </font>
    <font>
      <b/>
      <sz val="14"/>
      <color theme="0"/>
      <name val="B Zar"/>
      <charset val="178"/>
    </font>
    <font>
      <sz val="16"/>
      <name val="B Titr"/>
      <charset val="17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0" fontId="9" fillId="0" borderId="0"/>
    <xf numFmtId="0" fontId="1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5" fillId="0" borderId="0"/>
    <xf numFmtId="0" fontId="1" fillId="0" borderId="0"/>
    <xf numFmtId="0" fontId="5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9" fontId="26" fillId="0" borderId="0" applyFont="0" applyFill="0" applyBorder="0" applyAlignment="0" applyProtection="0"/>
  </cellStyleXfs>
  <cellXfs count="133">
    <xf numFmtId="0" fontId="0" fillId="0" borderId="0" xfId="0"/>
    <xf numFmtId="1" fontId="2" fillId="2" borderId="0" xfId="2" applyNumberFormat="1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1" fontId="2" fillId="0" borderId="0" xfId="2" applyNumberFormat="1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13" fillId="0" borderId="0" xfId="6" applyFont="1" applyFill="1" applyAlignment="1">
      <alignment horizontal="center" vertical="center"/>
    </xf>
    <xf numFmtId="0" fontId="6" fillId="0" borderId="1" xfId="13" applyFont="1" applyFill="1" applyBorder="1" applyAlignment="1">
      <alignment horizontal="center" vertical="center"/>
    </xf>
    <xf numFmtId="0" fontId="21" fillId="0" borderId="1" xfId="13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1" fontId="28" fillId="2" borderId="0" xfId="2" applyNumberFormat="1" applyFont="1" applyFill="1" applyBorder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15" fillId="0" borderId="0" xfId="6" applyFont="1" applyFill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5" fillId="2" borderId="0" xfId="2" applyFill="1" applyAlignment="1">
      <alignment horizontal="center" vertical="center"/>
    </xf>
    <xf numFmtId="3" fontId="15" fillId="0" borderId="1" xfId="6" applyNumberFormat="1" applyFont="1" applyFill="1" applyBorder="1" applyAlignment="1">
      <alignment horizontal="center" vertical="center"/>
    </xf>
    <xf numFmtId="3" fontId="15" fillId="4" borderId="1" xfId="6" applyNumberFormat="1" applyFont="1" applyFill="1" applyBorder="1" applyAlignment="1">
      <alignment horizontal="center" vertical="center"/>
    </xf>
    <xf numFmtId="0" fontId="24" fillId="0" borderId="0" xfId="2" applyFont="1" applyFill="1" applyAlignment="1">
      <alignment horizontal="center" vertical="center"/>
    </xf>
    <xf numFmtId="0" fontId="5" fillId="0" borderId="0" xfId="2" applyFill="1" applyAlignment="1">
      <alignment horizontal="center" vertical="center"/>
    </xf>
    <xf numFmtId="1" fontId="5" fillId="0" borderId="0" xfId="2" applyNumberFormat="1" applyFill="1" applyAlignment="1">
      <alignment horizontal="center" vertical="center"/>
    </xf>
    <xf numFmtId="0" fontId="25" fillId="2" borderId="0" xfId="2" applyFont="1" applyFill="1" applyAlignment="1">
      <alignment horizontal="center" vertical="center"/>
    </xf>
    <xf numFmtId="1" fontId="5" fillId="2" borderId="0" xfId="2" applyNumberFormat="1" applyFill="1" applyAlignment="1">
      <alignment horizontal="center" vertical="center"/>
    </xf>
    <xf numFmtId="0" fontId="19" fillId="3" borderId="1" xfId="13" applyFont="1" applyFill="1" applyBorder="1" applyAlignment="1">
      <alignment horizontal="center" vertical="center"/>
    </xf>
    <xf numFmtId="0" fontId="6" fillId="4" borderId="1" xfId="13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12" fillId="0" borderId="0" xfId="13" applyFill="1" applyAlignment="1">
      <alignment horizontal="center" vertical="center"/>
    </xf>
    <xf numFmtId="0" fontId="0" fillId="0" borderId="0" xfId="0" applyAlignment="1">
      <alignment horizontal="center" vertical="center"/>
    </xf>
    <xf numFmtId="1" fontId="21" fillId="0" borderId="1" xfId="13" applyNumberFormat="1" applyFont="1" applyFill="1" applyBorder="1" applyAlignment="1">
      <alignment horizontal="center" vertical="center"/>
    </xf>
    <xf numFmtId="0" fontId="21" fillId="0" borderId="14" xfId="13" applyFont="1" applyFill="1" applyBorder="1" applyAlignment="1">
      <alignment horizontal="center" vertical="center" wrapText="1" readingOrder="2"/>
    </xf>
    <xf numFmtId="1" fontId="21" fillId="0" borderId="15" xfId="13" applyNumberFormat="1" applyFont="1" applyFill="1" applyBorder="1" applyAlignment="1">
      <alignment horizontal="center" vertical="center"/>
    </xf>
    <xf numFmtId="0" fontId="31" fillId="3" borderId="11" xfId="13" applyFont="1" applyFill="1" applyBorder="1" applyAlignment="1">
      <alignment horizontal="center" vertical="center"/>
    </xf>
    <xf numFmtId="0" fontId="31" fillId="3" borderId="12" xfId="13" applyFont="1" applyFill="1" applyBorder="1" applyAlignment="1">
      <alignment horizontal="center" vertical="center"/>
    </xf>
    <xf numFmtId="0" fontId="31" fillId="3" borderId="13" xfId="13" applyFont="1" applyFill="1" applyBorder="1" applyAlignment="1">
      <alignment horizontal="center" vertical="center"/>
    </xf>
    <xf numFmtId="1" fontId="31" fillId="3" borderId="17" xfId="13" applyNumberFormat="1" applyFont="1" applyFill="1" applyBorder="1" applyAlignment="1">
      <alignment horizontal="center" vertical="center"/>
    </xf>
    <xf numFmtId="1" fontId="31" fillId="3" borderId="18" xfId="13" applyNumberFormat="1" applyFont="1" applyFill="1" applyBorder="1" applyAlignment="1">
      <alignment horizontal="center" vertical="center"/>
    </xf>
    <xf numFmtId="0" fontId="21" fillId="4" borderId="14" xfId="13" applyFont="1" applyFill="1" applyBorder="1" applyAlignment="1">
      <alignment horizontal="center" vertical="center" wrapText="1" readingOrder="2"/>
    </xf>
    <xf numFmtId="0" fontId="21" fillId="4" borderId="1" xfId="13" applyFont="1" applyFill="1" applyBorder="1" applyAlignment="1">
      <alignment horizontal="center" vertical="center"/>
    </xf>
    <xf numFmtId="1" fontId="21" fillId="4" borderId="1" xfId="13" applyNumberFormat="1" applyFont="1" applyFill="1" applyBorder="1" applyAlignment="1">
      <alignment horizontal="center" vertical="center"/>
    </xf>
    <xf numFmtId="1" fontId="21" fillId="4" borderId="15" xfId="13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30" fillId="4" borderId="1" xfId="0" applyFont="1" applyFill="1" applyBorder="1" applyAlignment="1">
      <alignment horizontal="center" vertical="center"/>
    </xf>
    <xf numFmtId="0" fontId="5" fillId="2" borderId="0" xfId="2" applyFill="1" applyBorder="1" applyAlignment="1">
      <alignment horizontal="center" vertical="center"/>
    </xf>
    <xf numFmtId="0" fontId="27" fillId="2" borderId="0" xfId="2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1" fontId="6" fillId="0" borderId="15" xfId="0" applyNumberFormat="1" applyFont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1" fontId="6" fillId="4" borderId="15" xfId="0" applyNumberFormat="1" applyFont="1" applyFill="1" applyBorder="1" applyAlignment="1">
      <alignment horizontal="center" vertical="center"/>
    </xf>
    <xf numFmtId="2" fontId="3" fillId="3" borderId="18" xfId="0" applyNumberFormat="1" applyFont="1" applyFill="1" applyBorder="1" applyAlignment="1">
      <alignment horizontal="center" vertical="center"/>
    </xf>
    <xf numFmtId="0" fontId="19" fillId="3" borderId="15" xfId="13" applyFont="1" applyFill="1" applyBorder="1" applyAlignment="1">
      <alignment horizontal="center" vertical="center"/>
    </xf>
    <xf numFmtId="0" fontId="6" fillId="0" borderId="15" xfId="13" applyFont="1" applyFill="1" applyBorder="1" applyAlignment="1">
      <alignment horizontal="center" vertical="center"/>
    </xf>
    <xf numFmtId="0" fontId="6" fillId="4" borderId="15" xfId="13" applyFont="1" applyFill="1" applyBorder="1" applyAlignment="1">
      <alignment horizontal="center" vertical="center"/>
    </xf>
    <xf numFmtId="0" fontId="20" fillId="0" borderId="14" xfId="13" applyFont="1" applyFill="1" applyBorder="1" applyAlignment="1">
      <alignment horizontal="center" vertical="center" wrapText="1" readingOrder="2"/>
    </xf>
    <xf numFmtId="0" fontId="31" fillId="3" borderId="17" xfId="13" applyFont="1" applyFill="1" applyBorder="1" applyAlignment="1">
      <alignment horizontal="center" vertical="center"/>
    </xf>
    <xf numFmtId="0" fontId="31" fillId="3" borderId="18" xfId="13" applyFont="1" applyFill="1" applyBorder="1" applyAlignment="1">
      <alignment horizontal="center" vertical="center"/>
    </xf>
    <xf numFmtId="1" fontId="3" fillId="3" borderId="11" xfId="6" applyNumberFormat="1" applyFont="1" applyFill="1" applyBorder="1" applyAlignment="1">
      <alignment horizontal="center" vertical="center" readingOrder="2"/>
    </xf>
    <xf numFmtId="1" fontId="3" fillId="3" borderId="12" xfId="6" applyNumberFormat="1" applyFont="1" applyFill="1" applyBorder="1" applyAlignment="1">
      <alignment horizontal="center" vertical="center" readingOrder="2"/>
    </xf>
    <xf numFmtId="1" fontId="3" fillId="3" borderId="13" xfId="6" applyNumberFormat="1" applyFont="1" applyFill="1" applyBorder="1" applyAlignment="1">
      <alignment horizontal="center" vertical="center" wrapText="1" readingOrder="2"/>
    </xf>
    <xf numFmtId="3" fontId="15" fillId="0" borderId="14" xfId="6" applyNumberFormat="1" applyFont="1" applyFill="1" applyBorder="1" applyAlignment="1">
      <alignment horizontal="center" vertical="center"/>
    </xf>
    <xf numFmtId="1" fontId="15" fillId="0" borderId="15" xfId="6" applyNumberFormat="1" applyFont="1" applyFill="1" applyBorder="1" applyAlignment="1">
      <alignment horizontal="center" vertical="center"/>
    </xf>
    <xf numFmtId="3" fontId="15" fillId="4" borderId="14" xfId="6" applyNumberFormat="1" applyFont="1" applyFill="1" applyBorder="1" applyAlignment="1">
      <alignment horizontal="center" vertical="center"/>
    </xf>
    <xf numFmtId="1" fontId="15" fillId="4" borderId="15" xfId="6" applyNumberFormat="1" applyFont="1" applyFill="1" applyBorder="1" applyAlignment="1">
      <alignment horizontal="center" vertical="center"/>
    </xf>
    <xf numFmtId="1" fontId="16" fillId="3" borderId="18" xfId="6" applyNumberFormat="1" applyFont="1" applyFill="1" applyBorder="1" applyAlignment="1">
      <alignment horizontal="center" vertical="center"/>
    </xf>
    <xf numFmtId="1" fontId="3" fillId="3" borderId="11" xfId="2" applyNumberFormat="1" applyFont="1" applyFill="1" applyBorder="1" applyAlignment="1">
      <alignment horizontal="center" vertical="center"/>
    </xf>
    <xf numFmtId="1" fontId="3" fillId="3" borderId="12" xfId="2" applyNumberFormat="1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 wrapText="1"/>
    </xf>
    <xf numFmtId="1" fontId="3" fillId="3" borderId="13" xfId="2" applyNumberFormat="1" applyFont="1" applyFill="1" applyBorder="1" applyAlignment="1">
      <alignment horizontal="center" vertical="center" wrapText="1"/>
    </xf>
    <xf numFmtId="1" fontId="6" fillId="0" borderId="14" xfId="2" applyNumberFormat="1" applyFont="1" applyFill="1" applyBorder="1" applyAlignment="1">
      <alignment horizontal="center" vertical="center"/>
    </xf>
    <xf numFmtId="166" fontId="6" fillId="0" borderId="15" xfId="23" applyNumberFormat="1" applyFont="1" applyFill="1" applyBorder="1" applyAlignment="1">
      <alignment horizontal="center" vertical="center"/>
    </xf>
    <xf numFmtId="1" fontId="6" fillId="4" borderId="14" xfId="2" applyNumberFormat="1" applyFont="1" applyFill="1" applyBorder="1" applyAlignment="1">
      <alignment horizontal="center" vertical="center"/>
    </xf>
    <xf numFmtId="166" fontId="6" fillId="4" borderId="15" xfId="23" applyNumberFormat="1" applyFont="1" applyFill="1" applyBorder="1" applyAlignment="1">
      <alignment horizontal="center" vertical="center"/>
    </xf>
    <xf numFmtId="0" fontId="29" fillId="3" borderId="17" xfId="2" applyFont="1" applyFill="1" applyBorder="1" applyAlignment="1">
      <alignment horizontal="center" vertical="center"/>
    </xf>
    <xf numFmtId="166" fontId="29" fillId="3" borderId="18" xfId="23" applyNumberFormat="1" applyFont="1" applyFill="1" applyBorder="1" applyAlignment="1">
      <alignment horizontal="center" vertical="center"/>
    </xf>
    <xf numFmtId="1" fontId="3" fillId="3" borderId="11" xfId="0" applyNumberFormat="1" applyFont="1" applyFill="1" applyBorder="1" applyAlignment="1">
      <alignment horizontal="center" vertical="center"/>
    </xf>
    <xf numFmtId="1" fontId="6" fillId="4" borderId="14" xfId="0" applyNumberFormat="1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 wrapText="1"/>
    </xf>
    <xf numFmtId="1" fontId="6" fillId="2" borderId="14" xfId="2" applyNumberFormat="1" applyFont="1" applyFill="1" applyBorder="1" applyAlignment="1">
      <alignment horizontal="center" vertical="center"/>
    </xf>
    <xf numFmtId="166" fontId="6" fillId="2" borderId="15" xfId="23" applyNumberFormat="1" applyFont="1" applyFill="1" applyBorder="1" applyAlignment="1">
      <alignment horizontal="center" vertical="center"/>
    </xf>
    <xf numFmtId="0" fontId="3" fillId="3" borderId="17" xfId="2" applyFont="1" applyFill="1" applyBorder="1" applyAlignment="1">
      <alignment horizontal="center" vertical="center"/>
    </xf>
    <xf numFmtId="166" fontId="3" fillId="3" borderId="18" xfId="23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32" fillId="5" borderId="2" xfId="0" applyFont="1" applyFill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1" fontId="28" fillId="2" borderId="0" xfId="2" applyNumberFormat="1" applyFont="1" applyFill="1" applyBorder="1" applyAlignment="1">
      <alignment horizontal="center" vertical="center"/>
    </xf>
    <xf numFmtId="0" fontId="31" fillId="3" borderId="16" xfId="13" applyFont="1" applyFill="1" applyBorder="1" applyAlignment="1">
      <alignment horizontal="center" vertical="center"/>
    </xf>
    <xf numFmtId="0" fontId="31" fillId="3" borderId="17" xfId="13" applyFont="1" applyFill="1" applyBorder="1" applyAlignment="1">
      <alignment horizontal="center" vertical="center"/>
    </xf>
    <xf numFmtId="0" fontId="18" fillId="0" borderId="0" xfId="13" applyFont="1" applyFill="1" applyAlignment="1">
      <alignment horizontal="center" vertical="center"/>
    </xf>
    <xf numFmtId="0" fontId="12" fillId="0" borderId="0" xfId="13" applyFill="1" applyBorder="1" applyAlignment="1">
      <alignment horizontal="center" vertical="center"/>
    </xf>
    <xf numFmtId="1" fontId="29" fillId="3" borderId="23" xfId="2" applyNumberFormat="1" applyFont="1" applyFill="1" applyBorder="1" applyAlignment="1">
      <alignment horizontal="center" vertical="center"/>
    </xf>
    <xf numFmtId="1" fontId="29" fillId="3" borderId="24" xfId="2" applyNumberFormat="1" applyFont="1" applyFill="1" applyBorder="1" applyAlignment="1">
      <alignment horizontal="center" vertical="center"/>
    </xf>
    <xf numFmtId="1" fontId="3" fillId="3" borderId="16" xfId="2" applyNumberFormat="1" applyFont="1" applyFill="1" applyBorder="1" applyAlignment="1">
      <alignment horizontal="center" vertical="center"/>
    </xf>
    <xf numFmtId="1" fontId="3" fillId="3" borderId="17" xfId="2" applyNumberFormat="1" applyFont="1" applyFill="1" applyBorder="1" applyAlignment="1">
      <alignment horizontal="center" vertical="center"/>
    </xf>
    <xf numFmtId="3" fontId="16" fillId="3" borderId="16" xfId="6" applyNumberFormat="1" applyFont="1" applyFill="1" applyBorder="1" applyAlignment="1">
      <alignment horizontal="center" vertical="center"/>
    </xf>
    <xf numFmtId="3" fontId="16" fillId="3" borderId="17" xfId="6" applyNumberFormat="1" applyFont="1" applyFill="1" applyBorder="1" applyAlignment="1">
      <alignment horizontal="center" vertical="center"/>
    </xf>
    <xf numFmtId="0" fontId="17" fillId="3" borderId="20" xfId="13" applyFont="1" applyFill="1" applyBorder="1" applyAlignment="1">
      <alignment horizontal="center" vertical="center"/>
    </xf>
    <xf numFmtId="0" fontId="17" fillId="3" borderId="9" xfId="13" applyFont="1" applyFill="1" applyBorder="1" applyAlignment="1">
      <alignment horizontal="center" vertical="center"/>
    </xf>
    <xf numFmtId="0" fontId="17" fillId="3" borderId="10" xfId="13" applyFont="1" applyFill="1" applyBorder="1" applyAlignment="1">
      <alignment horizontal="center" vertical="center"/>
    </xf>
    <xf numFmtId="0" fontId="16" fillId="3" borderId="19" xfId="13" applyFont="1" applyFill="1" applyBorder="1" applyAlignment="1">
      <alignment horizontal="center" vertical="center"/>
    </xf>
    <xf numFmtId="0" fontId="16" fillId="3" borderId="21" xfId="13" applyFont="1" applyFill="1" applyBorder="1" applyAlignment="1">
      <alignment horizontal="center" vertical="center"/>
    </xf>
    <xf numFmtId="0" fontId="16" fillId="3" borderId="22" xfId="13" applyFont="1" applyFill="1" applyBorder="1" applyAlignment="1">
      <alignment horizontal="center" vertical="center"/>
    </xf>
    <xf numFmtId="0" fontId="22" fillId="3" borderId="16" xfId="13" applyFont="1" applyFill="1" applyBorder="1" applyAlignment="1">
      <alignment horizontal="center" vertical="center"/>
    </xf>
    <xf numFmtId="0" fontId="22" fillId="3" borderId="17" xfId="13" applyFont="1" applyFill="1" applyBorder="1" applyAlignment="1">
      <alignment horizontal="center" vertical="center"/>
    </xf>
    <xf numFmtId="0" fontId="19" fillId="3" borderId="12" xfId="13" applyFont="1" applyFill="1" applyBorder="1" applyAlignment="1">
      <alignment horizontal="center" vertical="center"/>
    </xf>
    <xf numFmtId="0" fontId="19" fillId="3" borderId="1" xfId="13" applyFont="1" applyFill="1" applyBorder="1" applyAlignment="1">
      <alignment horizontal="center" vertical="center"/>
    </xf>
    <xf numFmtId="0" fontId="19" fillId="3" borderId="13" xfId="13" applyFont="1" applyFill="1" applyBorder="1" applyAlignment="1">
      <alignment horizontal="center" vertical="center"/>
    </xf>
    <xf numFmtId="0" fontId="19" fillId="3" borderId="15" xfId="13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1" fontId="29" fillId="2" borderId="0" xfId="2" applyNumberFormat="1" applyFont="1" applyFill="1" applyBorder="1" applyAlignment="1">
      <alignment horizontal="center" vertical="center"/>
    </xf>
    <xf numFmtId="0" fontId="14" fillId="6" borderId="7" xfId="0" applyFont="1" applyFill="1" applyBorder="1" applyAlignment="1">
      <alignment horizontal="right" vertical="center" wrapText="1"/>
    </xf>
    <xf numFmtId="0" fontId="14" fillId="6" borderId="25" xfId="0" applyFont="1" applyFill="1" applyBorder="1" applyAlignment="1">
      <alignment horizontal="right" vertical="center" wrapText="1"/>
    </xf>
    <xf numFmtId="0" fontId="14" fillId="6" borderId="8" xfId="0" applyFont="1" applyFill="1" applyBorder="1" applyAlignment="1">
      <alignment horizontal="right" vertical="center" wrapText="1"/>
    </xf>
    <xf numFmtId="0" fontId="33" fillId="0" borderId="0" xfId="0" applyFont="1" applyAlignment="1">
      <alignment horizontal="center" vertical="center"/>
    </xf>
    <xf numFmtId="0" fontId="14" fillId="6" borderId="3" xfId="0" applyFont="1" applyFill="1" applyBorder="1" applyAlignment="1">
      <alignment horizontal="right" vertical="center" wrapText="1"/>
    </xf>
    <xf numFmtId="0" fontId="14" fillId="6" borderId="4" xfId="0" applyFont="1" applyFill="1" applyBorder="1" applyAlignment="1">
      <alignment horizontal="right" vertical="center" wrapText="1"/>
    </xf>
    <xf numFmtId="0" fontId="14" fillId="6" borderId="5" xfId="0" applyFont="1" applyFill="1" applyBorder="1" applyAlignment="1">
      <alignment horizontal="right" vertical="center" wrapText="1"/>
    </xf>
    <xf numFmtId="1" fontId="28" fillId="0" borderId="0" xfId="2" applyNumberFormat="1" applyFont="1" applyFill="1" applyBorder="1" applyAlignment="1">
      <alignment horizontal="center" vertical="center"/>
    </xf>
    <xf numFmtId="1" fontId="28" fillId="0" borderId="0" xfId="2" applyNumberFormat="1" applyFont="1" applyFill="1" applyBorder="1" applyAlignment="1">
      <alignment horizontal="center" vertical="center"/>
    </xf>
    <xf numFmtId="0" fontId="5" fillId="0" borderId="0" xfId="2" applyFill="1" applyBorder="1" applyAlignment="1">
      <alignment horizontal="center" vertical="center"/>
    </xf>
    <xf numFmtId="0" fontId="27" fillId="0" borderId="0" xfId="2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" fontId="6" fillId="0" borderId="14" xfId="0" applyNumberFormat="1" applyFont="1" applyFill="1" applyBorder="1" applyAlignment="1">
      <alignment horizontal="center" vertical="center"/>
    </xf>
    <xf numFmtId="1" fontId="6" fillId="0" borderId="15" xfId="0" applyNumberFormat="1" applyFont="1" applyFill="1" applyBorder="1" applyAlignment="1">
      <alignment horizontal="center" vertical="center"/>
    </xf>
    <xf numFmtId="1" fontId="0" fillId="0" borderId="0" xfId="0" applyNumberFormat="1" applyFill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24">
    <cellStyle name="Comma 2" xfId="3" xr:uid="{00000000-0005-0000-0000-000000000000}"/>
    <cellStyle name="Comma 3" xfId="4" xr:uid="{00000000-0005-0000-0000-000001000000}"/>
    <cellStyle name="Comma 4" xfId="5" xr:uid="{00000000-0005-0000-0000-000002000000}"/>
    <cellStyle name="Normal" xfId="0" builtinId="0"/>
    <cellStyle name="Normal 2" xfId="2" xr:uid="{00000000-0005-0000-0000-000004000000}"/>
    <cellStyle name="Normal 2 2" xfId="6" xr:uid="{00000000-0005-0000-0000-000005000000}"/>
    <cellStyle name="Normal 2 2 2" xfId="7" xr:uid="{00000000-0005-0000-0000-000006000000}"/>
    <cellStyle name="Normal 2 2 3" xfId="8" xr:uid="{00000000-0005-0000-0000-000007000000}"/>
    <cellStyle name="Normal 2 3" xfId="9" xr:uid="{00000000-0005-0000-0000-000008000000}"/>
    <cellStyle name="Normal 2 6" xfId="10" xr:uid="{00000000-0005-0000-0000-000009000000}"/>
    <cellStyle name="Normal 3" xfId="11" xr:uid="{00000000-0005-0000-0000-00000A000000}"/>
    <cellStyle name="Normal 3 2" xfId="12" xr:uid="{00000000-0005-0000-0000-00000B000000}"/>
    <cellStyle name="Normal 3 3" xfId="13" xr:uid="{00000000-0005-0000-0000-00000C000000}"/>
    <cellStyle name="Normal 3 4" xfId="14" xr:uid="{00000000-0005-0000-0000-00000D000000}"/>
    <cellStyle name="Normal 3_$offT5I5140241" xfId="15" xr:uid="{00000000-0005-0000-0000-00000E000000}"/>
    <cellStyle name="Normal 4" xfId="16" xr:uid="{00000000-0005-0000-0000-00000F000000}"/>
    <cellStyle name="Normal 4 2" xfId="17" xr:uid="{00000000-0005-0000-0000-000010000000}"/>
    <cellStyle name="Normal 5" xfId="18" xr:uid="{00000000-0005-0000-0000-000011000000}"/>
    <cellStyle name="Normal 5 2" xfId="19" xr:uid="{00000000-0005-0000-0000-000012000000}"/>
    <cellStyle name="Normal 6" xfId="20" xr:uid="{00000000-0005-0000-0000-000013000000}"/>
    <cellStyle name="Normal 7" xfId="21" xr:uid="{00000000-0005-0000-0000-000014000000}"/>
    <cellStyle name="Normal 8" xfId="22" xr:uid="{00000000-0005-0000-0000-000015000000}"/>
    <cellStyle name="Normal_vzeyat" xfId="1" xr:uid="{00000000-0005-0000-0000-000016000000}"/>
    <cellStyle name="Percent" xfId="2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B1:I39"/>
  <sheetViews>
    <sheetView rightToLeft="1" topLeftCell="A10" zoomScale="85" zoomScaleNormal="85" zoomScaleSheetLayoutView="75" workbookViewId="0">
      <selection activeCell="D36" sqref="D36"/>
    </sheetView>
  </sheetViews>
  <sheetFormatPr defaultRowHeight="27.75"/>
  <cols>
    <col min="1" max="1" width="9.140625" style="127"/>
    <col min="2" max="2" width="8.85546875" style="131" customWidth="1"/>
    <col min="3" max="3" width="30.7109375" style="127" customWidth="1"/>
    <col min="4" max="4" width="30.42578125" style="127" customWidth="1"/>
    <col min="5" max="16384" width="9.140625" style="127"/>
  </cols>
  <sheetData>
    <row r="1" spans="2:9" s="20" customFormat="1" ht="36">
      <c r="B1" s="123" t="s">
        <v>115</v>
      </c>
      <c r="C1" s="123"/>
      <c r="D1" s="123"/>
      <c r="E1" s="124"/>
      <c r="F1" s="124"/>
    </row>
    <row r="2" spans="2:9" s="20" customFormat="1" ht="36.75" customHeight="1" thickBot="1">
      <c r="B2" s="125"/>
      <c r="C2" s="125"/>
      <c r="D2" s="126" t="s">
        <v>110</v>
      </c>
    </row>
    <row r="3" spans="2:9" ht="60.75" customHeight="1">
      <c r="B3" s="79" t="s">
        <v>0</v>
      </c>
      <c r="C3" s="48" t="s">
        <v>13</v>
      </c>
      <c r="D3" s="49" t="s">
        <v>114</v>
      </c>
    </row>
    <row r="4" spans="2:9" ht="36.75" customHeight="1">
      <c r="B4" s="128">
        <v>1</v>
      </c>
      <c r="C4" s="15" t="s">
        <v>46</v>
      </c>
      <c r="D4" s="129">
        <v>20</v>
      </c>
      <c r="I4" s="130"/>
    </row>
    <row r="5" spans="2:9" ht="36.75" customHeight="1">
      <c r="B5" s="80">
        <v>2</v>
      </c>
      <c r="C5" s="11" t="s">
        <v>67</v>
      </c>
      <c r="D5" s="53">
        <v>0</v>
      </c>
      <c r="I5" s="130"/>
    </row>
    <row r="6" spans="2:9" ht="36.75" customHeight="1">
      <c r="B6" s="128">
        <v>3</v>
      </c>
      <c r="C6" s="15" t="s">
        <v>23</v>
      </c>
      <c r="D6" s="129">
        <v>17</v>
      </c>
      <c r="I6" s="130"/>
    </row>
    <row r="7" spans="2:9" ht="36.75" customHeight="1">
      <c r="B7" s="80">
        <v>4</v>
      </c>
      <c r="C7" s="11" t="s">
        <v>24</v>
      </c>
      <c r="D7" s="53">
        <v>0</v>
      </c>
      <c r="I7" s="130"/>
    </row>
    <row r="8" spans="2:9" ht="36.75" customHeight="1">
      <c r="B8" s="128">
        <v>5</v>
      </c>
      <c r="C8" s="15" t="s">
        <v>2</v>
      </c>
      <c r="D8" s="129">
        <v>0</v>
      </c>
      <c r="I8" s="130"/>
    </row>
    <row r="9" spans="2:9" ht="36.75" customHeight="1">
      <c r="B9" s="80">
        <v>6</v>
      </c>
      <c r="C9" s="11" t="s">
        <v>25</v>
      </c>
      <c r="D9" s="53">
        <v>680</v>
      </c>
      <c r="I9" s="130"/>
    </row>
    <row r="10" spans="2:9" ht="36.75" customHeight="1">
      <c r="B10" s="128">
        <v>7</v>
      </c>
      <c r="C10" s="15" t="s">
        <v>68</v>
      </c>
      <c r="D10" s="129">
        <v>220</v>
      </c>
      <c r="I10" s="130"/>
    </row>
    <row r="11" spans="2:9" ht="36.75" customHeight="1">
      <c r="B11" s="80">
        <v>8</v>
      </c>
      <c r="C11" s="11" t="s">
        <v>26</v>
      </c>
      <c r="D11" s="53">
        <v>10</v>
      </c>
      <c r="I11" s="130"/>
    </row>
    <row r="12" spans="2:9" ht="36.75" customHeight="1">
      <c r="B12" s="128">
        <v>9</v>
      </c>
      <c r="C12" s="15" t="s">
        <v>45</v>
      </c>
      <c r="D12" s="129">
        <v>270</v>
      </c>
      <c r="I12" s="130"/>
    </row>
    <row r="13" spans="2:9" ht="36.75" customHeight="1">
      <c r="B13" s="80">
        <v>10</v>
      </c>
      <c r="C13" s="11" t="s">
        <v>51</v>
      </c>
      <c r="D13" s="53">
        <v>0</v>
      </c>
      <c r="I13" s="130"/>
    </row>
    <row r="14" spans="2:9" ht="36.75" customHeight="1">
      <c r="B14" s="128">
        <v>11</v>
      </c>
      <c r="C14" s="15" t="s">
        <v>5</v>
      </c>
      <c r="D14" s="129">
        <v>30</v>
      </c>
      <c r="I14" s="130"/>
    </row>
    <row r="15" spans="2:9" ht="36.75" customHeight="1">
      <c r="B15" s="80">
        <v>12</v>
      </c>
      <c r="C15" s="11" t="s">
        <v>6</v>
      </c>
      <c r="D15" s="53">
        <v>0</v>
      </c>
      <c r="I15" s="130"/>
    </row>
    <row r="16" spans="2:9" ht="36.75" customHeight="1">
      <c r="B16" s="128">
        <v>13</v>
      </c>
      <c r="C16" s="15" t="s">
        <v>27</v>
      </c>
      <c r="D16" s="129">
        <v>369</v>
      </c>
      <c r="I16" s="130"/>
    </row>
    <row r="17" spans="2:9" ht="36.75" customHeight="1">
      <c r="B17" s="80">
        <v>14</v>
      </c>
      <c r="C17" s="11" t="s">
        <v>69</v>
      </c>
      <c r="D17" s="53">
        <v>417</v>
      </c>
      <c r="I17" s="130"/>
    </row>
    <row r="18" spans="2:9" ht="36.75" customHeight="1">
      <c r="B18" s="128">
        <v>15</v>
      </c>
      <c r="C18" s="15" t="s">
        <v>70</v>
      </c>
      <c r="D18" s="129">
        <v>20</v>
      </c>
      <c r="I18" s="130"/>
    </row>
    <row r="19" spans="2:9" ht="36.75" customHeight="1">
      <c r="B19" s="80">
        <v>16</v>
      </c>
      <c r="C19" s="11" t="s">
        <v>71</v>
      </c>
      <c r="D19" s="53">
        <v>70</v>
      </c>
      <c r="I19" s="130"/>
    </row>
    <row r="20" spans="2:9" ht="36.75" customHeight="1">
      <c r="B20" s="128">
        <v>17</v>
      </c>
      <c r="C20" s="15" t="s">
        <v>30</v>
      </c>
      <c r="D20" s="129">
        <v>262</v>
      </c>
      <c r="I20" s="130"/>
    </row>
    <row r="21" spans="2:9" ht="36.75" customHeight="1">
      <c r="B21" s="80">
        <v>18</v>
      </c>
      <c r="C21" s="11" t="s">
        <v>31</v>
      </c>
      <c r="D21" s="53">
        <v>0</v>
      </c>
      <c r="I21" s="130"/>
    </row>
    <row r="22" spans="2:9" ht="36.75" customHeight="1">
      <c r="B22" s="128">
        <v>19</v>
      </c>
      <c r="C22" s="15" t="s">
        <v>32</v>
      </c>
      <c r="D22" s="129">
        <v>20</v>
      </c>
      <c r="I22" s="130"/>
    </row>
    <row r="23" spans="2:9" ht="36.75" customHeight="1">
      <c r="B23" s="80">
        <v>20</v>
      </c>
      <c r="C23" s="11" t="s">
        <v>56</v>
      </c>
      <c r="D23" s="53">
        <v>0</v>
      </c>
      <c r="I23" s="130"/>
    </row>
    <row r="24" spans="2:9" ht="36.75" customHeight="1">
      <c r="B24" s="128">
        <v>21</v>
      </c>
      <c r="C24" s="15" t="s">
        <v>57</v>
      </c>
      <c r="D24" s="129">
        <v>480</v>
      </c>
      <c r="I24" s="130"/>
    </row>
    <row r="25" spans="2:9" ht="36.75" customHeight="1">
      <c r="B25" s="80">
        <v>22</v>
      </c>
      <c r="C25" s="11" t="s">
        <v>106</v>
      </c>
      <c r="D25" s="53">
        <v>20</v>
      </c>
      <c r="I25" s="130"/>
    </row>
    <row r="26" spans="2:9" ht="36.75" customHeight="1">
      <c r="B26" s="128">
        <v>23</v>
      </c>
      <c r="C26" s="15" t="s">
        <v>34</v>
      </c>
      <c r="D26" s="129">
        <v>0</v>
      </c>
      <c r="I26" s="130"/>
    </row>
    <row r="27" spans="2:9" ht="36.75" customHeight="1">
      <c r="B27" s="80">
        <v>24</v>
      </c>
      <c r="C27" s="11" t="s">
        <v>72</v>
      </c>
      <c r="D27" s="53">
        <v>80</v>
      </c>
      <c r="I27" s="130"/>
    </row>
    <row r="28" spans="2:9" ht="36.75" customHeight="1">
      <c r="B28" s="128">
        <v>25</v>
      </c>
      <c r="C28" s="15" t="s">
        <v>35</v>
      </c>
      <c r="D28" s="129">
        <v>187</v>
      </c>
      <c r="I28" s="130"/>
    </row>
    <row r="29" spans="2:9" ht="36.75" customHeight="1">
      <c r="B29" s="80">
        <v>26</v>
      </c>
      <c r="C29" s="11" t="s">
        <v>36</v>
      </c>
      <c r="D29" s="53">
        <v>500</v>
      </c>
      <c r="I29" s="130"/>
    </row>
    <row r="30" spans="2:9" ht="36.75" customHeight="1">
      <c r="B30" s="128">
        <v>27</v>
      </c>
      <c r="C30" s="15" t="s">
        <v>37</v>
      </c>
      <c r="D30" s="129">
        <v>100</v>
      </c>
      <c r="I30" s="130"/>
    </row>
    <row r="31" spans="2:9" ht="36.75" customHeight="1">
      <c r="B31" s="80">
        <v>28</v>
      </c>
      <c r="C31" s="11" t="s">
        <v>62</v>
      </c>
      <c r="D31" s="53">
        <v>868.49</v>
      </c>
      <c r="I31" s="130"/>
    </row>
    <row r="32" spans="2:9" ht="36.75" customHeight="1">
      <c r="B32" s="128">
        <v>29</v>
      </c>
      <c r="C32" s="15" t="s">
        <v>63</v>
      </c>
      <c r="D32" s="129">
        <v>333</v>
      </c>
      <c r="I32" s="130"/>
    </row>
    <row r="33" spans="2:9" ht="36.75" customHeight="1">
      <c r="B33" s="80">
        <v>30</v>
      </c>
      <c r="C33" s="11" t="s">
        <v>38</v>
      </c>
      <c r="D33" s="53">
        <v>20</v>
      </c>
      <c r="I33" s="130"/>
    </row>
    <row r="34" spans="2:9" ht="36.75" customHeight="1">
      <c r="B34" s="128">
        <v>31</v>
      </c>
      <c r="C34" s="15" t="s">
        <v>40</v>
      </c>
      <c r="D34" s="129">
        <v>42</v>
      </c>
      <c r="I34" s="130"/>
    </row>
    <row r="35" spans="2:9" ht="36.75" customHeight="1">
      <c r="B35" s="80">
        <v>32</v>
      </c>
      <c r="C35" s="11" t="s">
        <v>39</v>
      </c>
      <c r="D35" s="53">
        <v>260</v>
      </c>
      <c r="I35" s="130"/>
    </row>
    <row r="36" spans="2:9" ht="36.75" customHeight="1" thickBot="1">
      <c r="B36" s="128">
        <v>33</v>
      </c>
      <c r="C36" s="15" t="s">
        <v>41</v>
      </c>
      <c r="D36" s="129">
        <v>130</v>
      </c>
      <c r="I36" s="130"/>
    </row>
    <row r="37" spans="2:9" ht="60.75" customHeight="1">
      <c r="B37" s="79" t="s">
        <v>12</v>
      </c>
      <c r="C37" s="48"/>
      <c r="D37" s="49">
        <f>SUM(D4:D36)</f>
        <v>5425.49</v>
      </c>
    </row>
    <row r="38" spans="2:9" ht="36.75" customHeight="1">
      <c r="C38" s="132"/>
    </row>
    <row r="39" spans="2:9" ht="36.75" customHeight="1">
      <c r="C39" s="132"/>
    </row>
  </sheetData>
  <mergeCells count="1">
    <mergeCell ref="B1:D1"/>
  </mergeCells>
  <printOptions horizontalCentered="1" verticalCentered="1"/>
  <pageMargins left="0" right="0" top="0" bottom="0" header="0" footer="0"/>
  <pageSetup paperSize="9" scale="4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B1:F37"/>
  <sheetViews>
    <sheetView rightToLeft="1" zoomScaleNormal="100" workbookViewId="0">
      <selection activeCell="A35" sqref="A35:XFD35"/>
    </sheetView>
  </sheetViews>
  <sheetFormatPr defaultRowHeight="15"/>
  <cols>
    <col min="1" max="1" width="9.140625" style="27"/>
    <col min="2" max="2" width="6.7109375" style="27" bestFit="1" customWidth="1"/>
    <col min="3" max="3" width="21.140625" style="27" bestFit="1" customWidth="1"/>
    <col min="4" max="4" width="18" style="27" bestFit="1" customWidth="1"/>
    <col min="5" max="5" width="20.42578125" style="27" bestFit="1" customWidth="1"/>
    <col min="6" max="6" width="9.5703125" style="27" bestFit="1" customWidth="1"/>
    <col min="7" max="16384" width="9.140625" style="27"/>
  </cols>
  <sheetData>
    <row r="1" spans="2:6" ht="36">
      <c r="B1" s="93" t="s">
        <v>126</v>
      </c>
      <c r="C1" s="93"/>
      <c r="D1" s="93"/>
      <c r="E1" s="93"/>
      <c r="F1" s="93"/>
    </row>
    <row r="2" spans="2:6" ht="15.75" thickBot="1">
      <c r="E2" s="94" t="s">
        <v>127</v>
      </c>
      <c r="F2" s="94"/>
    </row>
    <row r="3" spans="2:6" ht="27" customHeight="1">
      <c r="B3" s="32" t="s">
        <v>0</v>
      </c>
      <c r="C3" s="33" t="s">
        <v>92</v>
      </c>
      <c r="D3" s="33" t="s">
        <v>94</v>
      </c>
      <c r="E3" s="33" t="s">
        <v>95</v>
      </c>
      <c r="F3" s="34" t="s">
        <v>42</v>
      </c>
    </row>
    <row r="4" spans="2:6" ht="24">
      <c r="B4" s="30">
        <v>1</v>
      </c>
      <c r="C4" s="10" t="s">
        <v>43</v>
      </c>
      <c r="D4" s="29">
        <v>1557</v>
      </c>
      <c r="E4" s="29">
        <v>0</v>
      </c>
      <c r="F4" s="31">
        <f>D4+E4</f>
        <v>1557</v>
      </c>
    </row>
    <row r="5" spans="2:6" ht="24">
      <c r="B5" s="37">
        <v>2</v>
      </c>
      <c r="C5" s="38" t="s">
        <v>96</v>
      </c>
      <c r="D5" s="39">
        <v>1228.5999999999999</v>
      </c>
      <c r="E5" s="39">
        <v>20000</v>
      </c>
      <c r="F5" s="40">
        <f t="shared" ref="F5:F37" si="0">D5+E5</f>
        <v>21228.6</v>
      </c>
    </row>
    <row r="6" spans="2:6" ht="24">
      <c r="B6" s="30">
        <v>3</v>
      </c>
      <c r="C6" s="10" t="s">
        <v>23</v>
      </c>
      <c r="D6" s="29">
        <v>1051</v>
      </c>
      <c r="E6" s="29">
        <v>1150</v>
      </c>
      <c r="F6" s="31">
        <f t="shared" si="0"/>
        <v>2201</v>
      </c>
    </row>
    <row r="7" spans="2:6" ht="24">
      <c r="B7" s="37">
        <v>4</v>
      </c>
      <c r="C7" s="38" t="s">
        <v>24</v>
      </c>
      <c r="D7" s="39">
        <v>1183.2</v>
      </c>
      <c r="E7" s="39">
        <v>590.80999999999995</v>
      </c>
      <c r="F7" s="40">
        <f t="shared" si="0"/>
        <v>1774.01</v>
      </c>
    </row>
    <row r="8" spans="2:6" ht="24">
      <c r="B8" s="30">
        <v>5</v>
      </c>
      <c r="C8" s="10" t="s">
        <v>2</v>
      </c>
      <c r="D8" s="29">
        <v>269</v>
      </c>
      <c r="E8" s="29">
        <v>5536.3019999999997</v>
      </c>
      <c r="F8" s="31">
        <f t="shared" si="0"/>
        <v>5805.3019999999997</v>
      </c>
    </row>
    <row r="9" spans="2:6" ht="24">
      <c r="B9" s="37">
        <v>6</v>
      </c>
      <c r="C9" s="38" t="s">
        <v>25</v>
      </c>
      <c r="D9" s="39">
        <v>1500</v>
      </c>
      <c r="E9" s="39">
        <v>0</v>
      </c>
      <c r="F9" s="40">
        <f t="shared" si="0"/>
        <v>1500</v>
      </c>
    </row>
    <row r="10" spans="2:6" ht="24">
      <c r="B10" s="30">
        <v>7</v>
      </c>
      <c r="C10" s="10" t="s">
        <v>3</v>
      </c>
      <c r="D10" s="29">
        <v>570</v>
      </c>
      <c r="E10" s="29">
        <v>650</v>
      </c>
      <c r="F10" s="31">
        <f t="shared" si="0"/>
        <v>1220</v>
      </c>
    </row>
    <row r="11" spans="2:6" ht="24">
      <c r="B11" s="37">
        <v>8</v>
      </c>
      <c r="C11" s="38" t="s">
        <v>26</v>
      </c>
      <c r="D11" s="39">
        <v>461</v>
      </c>
      <c r="E11" s="39">
        <v>7321</v>
      </c>
      <c r="F11" s="40">
        <f t="shared" si="0"/>
        <v>7782</v>
      </c>
    </row>
    <row r="12" spans="2:6" ht="24">
      <c r="B12" s="30">
        <v>9</v>
      </c>
      <c r="C12" s="10" t="s">
        <v>45</v>
      </c>
      <c r="D12" s="29">
        <v>726</v>
      </c>
      <c r="E12" s="29">
        <v>535</v>
      </c>
      <c r="F12" s="31">
        <f t="shared" si="0"/>
        <v>1261</v>
      </c>
    </row>
    <row r="13" spans="2:6" ht="24">
      <c r="B13" s="37">
        <v>10</v>
      </c>
      <c r="C13" s="38" t="s">
        <v>4</v>
      </c>
      <c r="D13" s="39">
        <v>3326.2799999999997</v>
      </c>
      <c r="E13" s="39">
        <v>0</v>
      </c>
      <c r="F13" s="40">
        <f t="shared" si="0"/>
        <v>3326.2799999999997</v>
      </c>
    </row>
    <row r="14" spans="2:6" ht="24">
      <c r="B14" s="30">
        <v>11</v>
      </c>
      <c r="C14" s="10" t="s">
        <v>5</v>
      </c>
      <c r="D14" s="29">
        <v>2296</v>
      </c>
      <c r="E14" s="29">
        <v>542</v>
      </c>
      <c r="F14" s="31">
        <f t="shared" si="0"/>
        <v>2838</v>
      </c>
    </row>
    <row r="15" spans="2:6" ht="24">
      <c r="B15" s="37">
        <v>12</v>
      </c>
      <c r="C15" s="38" t="s">
        <v>6</v>
      </c>
      <c r="D15" s="39">
        <v>369.2</v>
      </c>
      <c r="E15" s="39">
        <v>950</v>
      </c>
      <c r="F15" s="40">
        <f t="shared" si="0"/>
        <v>1319.2</v>
      </c>
    </row>
    <row r="16" spans="2:6" ht="24">
      <c r="B16" s="30">
        <v>13</v>
      </c>
      <c r="C16" s="10" t="s">
        <v>27</v>
      </c>
      <c r="D16" s="29">
        <v>1499</v>
      </c>
      <c r="E16" s="29">
        <v>769</v>
      </c>
      <c r="F16" s="31">
        <f t="shared" si="0"/>
        <v>2268</v>
      </c>
    </row>
    <row r="17" spans="2:6" ht="24">
      <c r="B17" s="37">
        <v>14</v>
      </c>
      <c r="C17" s="38" t="s">
        <v>7</v>
      </c>
      <c r="D17" s="39">
        <v>2539</v>
      </c>
      <c r="E17" s="39">
        <v>688.05799999999999</v>
      </c>
      <c r="F17" s="40">
        <f t="shared" si="0"/>
        <v>3227.058</v>
      </c>
    </row>
    <row r="18" spans="2:6" ht="24">
      <c r="B18" s="30">
        <v>15</v>
      </c>
      <c r="C18" s="10" t="s">
        <v>28</v>
      </c>
      <c r="D18" s="29">
        <v>1047</v>
      </c>
      <c r="E18" s="29">
        <v>300</v>
      </c>
      <c r="F18" s="31">
        <f t="shared" si="0"/>
        <v>1347</v>
      </c>
    </row>
    <row r="19" spans="2:6" ht="24">
      <c r="B19" s="37">
        <v>16</v>
      </c>
      <c r="C19" s="38" t="s">
        <v>71</v>
      </c>
      <c r="D19" s="39">
        <v>500</v>
      </c>
      <c r="E19" s="39">
        <v>0</v>
      </c>
      <c r="F19" s="40">
        <f t="shared" si="0"/>
        <v>500</v>
      </c>
    </row>
    <row r="20" spans="2:6" ht="24">
      <c r="B20" s="30">
        <v>17</v>
      </c>
      <c r="C20" s="10" t="s">
        <v>30</v>
      </c>
      <c r="D20" s="29">
        <v>5217.8999999999996</v>
      </c>
      <c r="E20" s="29">
        <v>2462.1999999999998</v>
      </c>
      <c r="F20" s="31">
        <f t="shared" si="0"/>
        <v>7680.0999999999995</v>
      </c>
    </row>
    <row r="21" spans="2:6" ht="24">
      <c r="B21" s="37">
        <v>18</v>
      </c>
      <c r="C21" s="38" t="s">
        <v>31</v>
      </c>
      <c r="D21" s="39">
        <v>934</v>
      </c>
      <c r="E21" s="39">
        <v>3295</v>
      </c>
      <c r="F21" s="40">
        <f t="shared" si="0"/>
        <v>4229</v>
      </c>
    </row>
    <row r="22" spans="2:6" ht="24">
      <c r="B22" s="30">
        <v>19</v>
      </c>
      <c r="C22" s="10" t="s">
        <v>32</v>
      </c>
      <c r="D22" s="29">
        <v>257</v>
      </c>
      <c r="E22" s="29">
        <v>0</v>
      </c>
      <c r="F22" s="31">
        <f t="shared" si="0"/>
        <v>257</v>
      </c>
    </row>
    <row r="23" spans="2:6" ht="24">
      <c r="B23" s="37">
        <v>20</v>
      </c>
      <c r="C23" s="38" t="s">
        <v>33</v>
      </c>
      <c r="D23" s="39">
        <v>3499.9090000000001</v>
      </c>
      <c r="E23" s="39">
        <v>0</v>
      </c>
      <c r="F23" s="40">
        <f t="shared" si="0"/>
        <v>3499.9090000000001</v>
      </c>
    </row>
    <row r="24" spans="2:6" ht="24">
      <c r="B24" s="30">
        <v>21</v>
      </c>
      <c r="C24" s="10" t="s">
        <v>8</v>
      </c>
      <c r="D24" s="29">
        <v>325</v>
      </c>
      <c r="E24" s="29">
        <v>0</v>
      </c>
      <c r="F24" s="31">
        <f t="shared" si="0"/>
        <v>325</v>
      </c>
    </row>
    <row r="25" spans="2:6" ht="24">
      <c r="B25" s="37">
        <v>22</v>
      </c>
      <c r="C25" s="38" t="s">
        <v>75</v>
      </c>
      <c r="D25" s="39">
        <v>500</v>
      </c>
      <c r="E25" s="39">
        <v>1852</v>
      </c>
      <c r="F25" s="40">
        <f t="shared" si="0"/>
        <v>2352</v>
      </c>
    </row>
    <row r="26" spans="2:6" ht="24">
      <c r="B26" s="30">
        <v>23</v>
      </c>
      <c r="C26" s="10" t="s">
        <v>34</v>
      </c>
      <c r="D26" s="29">
        <v>1522</v>
      </c>
      <c r="E26" s="29">
        <v>657</v>
      </c>
      <c r="F26" s="31">
        <f t="shared" si="0"/>
        <v>2179</v>
      </c>
    </row>
    <row r="27" spans="2:6" ht="24">
      <c r="B27" s="37">
        <v>24</v>
      </c>
      <c r="C27" s="38" t="s">
        <v>97</v>
      </c>
      <c r="D27" s="39">
        <v>384</v>
      </c>
      <c r="E27" s="39">
        <v>215</v>
      </c>
      <c r="F27" s="40">
        <f t="shared" si="0"/>
        <v>599</v>
      </c>
    </row>
    <row r="28" spans="2:6" ht="24">
      <c r="B28" s="30">
        <v>25</v>
      </c>
      <c r="C28" s="10" t="s">
        <v>35</v>
      </c>
      <c r="D28" s="29">
        <v>1284</v>
      </c>
      <c r="E28" s="29">
        <v>5942.4</v>
      </c>
      <c r="F28" s="31">
        <f t="shared" si="0"/>
        <v>7226.4</v>
      </c>
    </row>
    <row r="29" spans="2:6" ht="24">
      <c r="B29" s="37">
        <v>26</v>
      </c>
      <c r="C29" s="38" t="s">
        <v>36</v>
      </c>
      <c r="D29" s="39">
        <v>2005</v>
      </c>
      <c r="E29" s="39">
        <v>6849.5</v>
      </c>
      <c r="F29" s="40">
        <f t="shared" si="0"/>
        <v>8854.5</v>
      </c>
    </row>
    <row r="30" spans="2:6" ht="24">
      <c r="B30" s="30">
        <v>27</v>
      </c>
      <c r="C30" s="10" t="s">
        <v>37</v>
      </c>
      <c r="D30" s="29">
        <v>250</v>
      </c>
      <c r="E30" s="29">
        <v>3500</v>
      </c>
      <c r="F30" s="31">
        <f t="shared" si="0"/>
        <v>3750</v>
      </c>
    </row>
    <row r="31" spans="2:6" ht="24">
      <c r="B31" s="37">
        <v>28</v>
      </c>
      <c r="C31" s="38" t="s">
        <v>98</v>
      </c>
      <c r="D31" s="39">
        <v>4194.8959999999997</v>
      </c>
      <c r="E31" s="39">
        <v>661.75</v>
      </c>
      <c r="F31" s="40">
        <f t="shared" si="0"/>
        <v>4856.6459999999997</v>
      </c>
    </row>
    <row r="32" spans="2:6" ht="24">
      <c r="B32" s="30">
        <v>29</v>
      </c>
      <c r="C32" s="10" t="s">
        <v>99</v>
      </c>
      <c r="D32" s="29">
        <v>3196</v>
      </c>
      <c r="E32" s="29">
        <v>0</v>
      </c>
      <c r="F32" s="31">
        <f t="shared" si="0"/>
        <v>3196</v>
      </c>
    </row>
    <row r="33" spans="2:6" ht="24">
      <c r="B33" s="37">
        <v>30</v>
      </c>
      <c r="C33" s="38" t="s">
        <v>38</v>
      </c>
      <c r="D33" s="39">
        <v>975</v>
      </c>
      <c r="E33" s="39">
        <v>0</v>
      </c>
      <c r="F33" s="40">
        <f t="shared" si="0"/>
        <v>975</v>
      </c>
    </row>
    <row r="34" spans="2:6" ht="24">
      <c r="B34" s="30">
        <v>31</v>
      </c>
      <c r="C34" s="10" t="s">
        <v>39</v>
      </c>
      <c r="D34" s="29">
        <v>698.25</v>
      </c>
      <c r="E34" s="29">
        <v>1029.3</v>
      </c>
      <c r="F34" s="31">
        <f t="shared" si="0"/>
        <v>1727.55</v>
      </c>
    </row>
    <row r="35" spans="2:6" ht="24">
      <c r="B35" s="37">
        <v>32</v>
      </c>
      <c r="C35" s="38" t="s">
        <v>40</v>
      </c>
      <c r="D35" s="39">
        <v>994</v>
      </c>
      <c r="E35" s="39">
        <v>1149.2</v>
      </c>
      <c r="F35" s="40">
        <f t="shared" si="0"/>
        <v>2143.1999999999998</v>
      </c>
    </row>
    <row r="36" spans="2:6" ht="24">
      <c r="B36" s="30">
        <v>33</v>
      </c>
      <c r="C36" s="10" t="s">
        <v>41</v>
      </c>
      <c r="D36" s="29">
        <v>135</v>
      </c>
      <c r="E36" s="29">
        <v>100</v>
      </c>
      <c r="F36" s="31">
        <f t="shared" si="0"/>
        <v>235</v>
      </c>
    </row>
    <row r="37" spans="2:6" ht="29.25" thickBot="1">
      <c r="B37" s="91" t="s">
        <v>93</v>
      </c>
      <c r="C37" s="92"/>
      <c r="D37" s="35">
        <f>SUM(D4:D36)</f>
        <v>46494.235000000001</v>
      </c>
      <c r="E37" s="35">
        <f>SUM(E4:E36)</f>
        <v>66745.52</v>
      </c>
      <c r="F37" s="36">
        <f t="shared" si="0"/>
        <v>113239.755</v>
      </c>
    </row>
  </sheetData>
  <mergeCells count="3">
    <mergeCell ref="B37:C37"/>
    <mergeCell ref="B1:F1"/>
    <mergeCell ref="E2:F2"/>
  </mergeCells>
  <pageMargins left="0.7" right="0.7" top="0.75" bottom="0.75" header="0.3" footer="0.3"/>
  <pageSetup orientation="portrait" horizont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B1:K40"/>
  <sheetViews>
    <sheetView rightToLeft="1" zoomScale="85" zoomScaleNormal="85" zoomScaleSheetLayoutView="75" workbookViewId="0">
      <selection activeCell="B3" sqref="B3:F37"/>
    </sheetView>
  </sheetViews>
  <sheetFormatPr defaultRowHeight="27.75"/>
  <cols>
    <col min="1" max="1" width="5.5703125" style="20" customWidth="1"/>
    <col min="2" max="2" width="8.85546875" style="5" customWidth="1"/>
    <col min="3" max="3" width="38" style="20" customWidth="1"/>
    <col min="4" max="4" width="27" style="20" customWidth="1"/>
    <col min="5" max="5" width="16" style="20" customWidth="1"/>
    <col min="6" max="6" width="31.85546875" style="20" customWidth="1"/>
    <col min="7" max="16384" width="9.140625" style="20"/>
  </cols>
  <sheetData>
    <row r="1" spans="2:11" s="16" customFormat="1" ht="36">
      <c r="B1" s="90" t="s">
        <v>111</v>
      </c>
      <c r="C1" s="90"/>
      <c r="D1" s="90"/>
      <c r="E1" s="90"/>
      <c r="F1" s="90"/>
    </row>
    <row r="2" spans="2:11" s="16" customFormat="1" ht="36.75" customHeight="1" thickBot="1">
      <c r="B2" s="45"/>
      <c r="C2" s="45"/>
      <c r="F2" s="46" t="s">
        <v>110</v>
      </c>
    </row>
    <row r="3" spans="2:11" ht="81.75" customHeight="1">
      <c r="B3" s="69" t="s">
        <v>0</v>
      </c>
      <c r="C3" s="70" t="s">
        <v>13</v>
      </c>
      <c r="D3" s="71" t="s">
        <v>113</v>
      </c>
      <c r="E3" s="71" t="s">
        <v>112</v>
      </c>
      <c r="F3" s="72" t="s">
        <v>117</v>
      </c>
      <c r="G3" s="19"/>
      <c r="H3" s="19"/>
      <c r="I3" s="19"/>
      <c r="J3" s="19"/>
      <c r="K3" s="19"/>
    </row>
    <row r="4" spans="2:11" ht="36.75" customHeight="1">
      <c r="B4" s="73">
        <v>1</v>
      </c>
      <c r="C4" s="15" t="s">
        <v>46</v>
      </c>
      <c r="D4" s="7">
        <v>485</v>
      </c>
      <c r="E4" s="7">
        <v>539</v>
      </c>
      <c r="F4" s="74">
        <f t="shared" ref="F4:F22" si="0">+E4/D4</f>
        <v>1.1113402061855671</v>
      </c>
      <c r="K4" s="21"/>
    </row>
    <row r="5" spans="2:11" ht="36.75" customHeight="1">
      <c r="B5" s="75">
        <v>2</v>
      </c>
      <c r="C5" s="11" t="s">
        <v>44</v>
      </c>
      <c r="D5" s="13">
        <v>20237</v>
      </c>
      <c r="E5" s="13">
        <v>3371</v>
      </c>
      <c r="F5" s="76">
        <f t="shared" si="0"/>
        <v>0.16657607352868509</v>
      </c>
      <c r="K5" s="21"/>
    </row>
    <row r="6" spans="2:11" ht="36.75" customHeight="1">
      <c r="B6" s="73">
        <v>3</v>
      </c>
      <c r="C6" s="15" t="s">
        <v>48</v>
      </c>
      <c r="D6" s="7">
        <v>877</v>
      </c>
      <c r="E6" s="7">
        <v>1113</v>
      </c>
      <c r="F6" s="74">
        <f t="shared" si="0"/>
        <v>1.2690992018244014</v>
      </c>
      <c r="K6" s="21"/>
    </row>
    <row r="7" spans="2:11" ht="36.75" customHeight="1">
      <c r="B7" s="75">
        <v>4</v>
      </c>
      <c r="C7" s="11" t="s">
        <v>1</v>
      </c>
      <c r="D7" s="13">
        <v>131121</v>
      </c>
      <c r="E7" s="13">
        <v>2802</v>
      </c>
      <c r="F7" s="76">
        <f t="shared" si="0"/>
        <v>2.136957466767337E-2</v>
      </c>
      <c r="K7" s="21"/>
    </row>
    <row r="8" spans="2:11" ht="36.75" customHeight="1">
      <c r="B8" s="73">
        <v>5</v>
      </c>
      <c r="C8" s="15" t="s">
        <v>2</v>
      </c>
      <c r="D8" s="7">
        <v>660</v>
      </c>
      <c r="E8" s="7">
        <v>1200</v>
      </c>
      <c r="F8" s="74">
        <f t="shared" si="0"/>
        <v>1.8181818181818181</v>
      </c>
      <c r="K8" s="21"/>
    </row>
    <row r="9" spans="2:11" ht="36.75" customHeight="1">
      <c r="B9" s="75">
        <v>6</v>
      </c>
      <c r="C9" s="11" t="s">
        <v>49</v>
      </c>
      <c r="D9" s="13">
        <v>93361</v>
      </c>
      <c r="E9" s="13">
        <v>2571</v>
      </c>
      <c r="F9" s="76">
        <f t="shared" si="0"/>
        <v>2.7538265442743758E-2</v>
      </c>
      <c r="K9" s="21"/>
    </row>
    <row r="10" spans="2:11" ht="36.75" customHeight="1">
      <c r="B10" s="73">
        <v>7</v>
      </c>
      <c r="C10" s="15" t="s">
        <v>3</v>
      </c>
      <c r="D10" s="7">
        <v>28685</v>
      </c>
      <c r="E10" s="7">
        <v>3335</v>
      </c>
      <c r="F10" s="74">
        <f t="shared" si="0"/>
        <v>0.11626285515077567</v>
      </c>
      <c r="K10" s="21"/>
    </row>
    <row r="11" spans="2:11" ht="36.75" customHeight="1">
      <c r="B11" s="75">
        <v>8</v>
      </c>
      <c r="C11" s="11" t="s">
        <v>26</v>
      </c>
      <c r="D11" s="13">
        <v>43746</v>
      </c>
      <c r="E11" s="13">
        <v>909</v>
      </c>
      <c r="F11" s="76">
        <f t="shared" si="0"/>
        <v>2.0779042655328487E-2</v>
      </c>
      <c r="K11" s="21"/>
    </row>
    <row r="12" spans="2:11" ht="36.75" customHeight="1">
      <c r="B12" s="73">
        <v>9</v>
      </c>
      <c r="C12" s="15" t="s">
        <v>45</v>
      </c>
      <c r="D12" s="7">
        <v>3151</v>
      </c>
      <c r="E12" s="7">
        <v>886</v>
      </c>
      <c r="F12" s="74">
        <f t="shared" si="0"/>
        <v>0.28118057759441445</v>
      </c>
      <c r="K12" s="21"/>
    </row>
    <row r="13" spans="2:11" ht="36.75" customHeight="1">
      <c r="B13" s="75">
        <v>10</v>
      </c>
      <c r="C13" s="11" t="s">
        <v>4</v>
      </c>
      <c r="D13" s="13">
        <v>104540</v>
      </c>
      <c r="E13" s="13">
        <v>8665</v>
      </c>
      <c r="F13" s="76">
        <f t="shared" si="0"/>
        <v>8.2886933231299018E-2</v>
      </c>
      <c r="K13" s="21"/>
    </row>
    <row r="14" spans="2:11" ht="36.75" customHeight="1">
      <c r="B14" s="73">
        <v>11</v>
      </c>
      <c r="C14" s="15" t="s">
        <v>5</v>
      </c>
      <c r="D14" s="7">
        <v>41006</v>
      </c>
      <c r="E14" s="7">
        <v>17652</v>
      </c>
      <c r="F14" s="74">
        <f t="shared" si="0"/>
        <v>0.43047358923084428</v>
      </c>
      <c r="K14" s="21"/>
    </row>
    <row r="15" spans="2:11" ht="36.75" customHeight="1">
      <c r="B15" s="75">
        <v>12</v>
      </c>
      <c r="C15" s="11" t="s">
        <v>6</v>
      </c>
      <c r="D15" s="13">
        <v>23967</v>
      </c>
      <c r="E15" s="13">
        <v>3813</v>
      </c>
      <c r="F15" s="76">
        <f t="shared" si="0"/>
        <v>0.1590937539116285</v>
      </c>
      <c r="K15" s="21"/>
    </row>
    <row r="16" spans="2:11" ht="36.75" customHeight="1">
      <c r="B16" s="73">
        <v>13</v>
      </c>
      <c r="C16" s="15" t="s">
        <v>27</v>
      </c>
      <c r="D16" s="7">
        <v>12736</v>
      </c>
      <c r="E16" s="7">
        <v>2206</v>
      </c>
      <c r="F16" s="74">
        <f t="shared" si="0"/>
        <v>0.17320979899497488</v>
      </c>
      <c r="K16" s="21"/>
    </row>
    <row r="17" spans="2:11" ht="36.75" customHeight="1">
      <c r="B17" s="75">
        <v>14</v>
      </c>
      <c r="C17" s="11" t="s">
        <v>7</v>
      </c>
      <c r="D17" s="13">
        <v>15951</v>
      </c>
      <c r="E17" s="13">
        <v>605</v>
      </c>
      <c r="F17" s="76">
        <f t="shared" si="0"/>
        <v>3.7928656510563603E-2</v>
      </c>
      <c r="K17" s="21"/>
    </row>
    <row r="18" spans="2:11" ht="36.75" customHeight="1">
      <c r="B18" s="73">
        <v>15</v>
      </c>
      <c r="C18" s="15" t="s">
        <v>28</v>
      </c>
      <c r="D18" s="7">
        <v>2835</v>
      </c>
      <c r="E18" s="7">
        <v>4795</v>
      </c>
      <c r="F18" s="74">
        <f t="shared" si="0"/>
        <v>1.691358024691358</v>
      </c>
      <c r="K18" s="21"/>
    </row>
    <row r="19" spans="2:11" ht="36.75" customHeight="1">
      <c r="B19" s="75">
        <v>16</v>
      </c>
      <c r="C19" s="11" t="s">
        <v>65</v>
      </c>
      <c r="D19" s="13">
        <v>15298</v>
      </c>
      <c r="E19" s="13">
        <v>3338</v>
      </c>
      <c r="F19" s="76">
        <f t="shared" si="0"/>
        <v>0.21819845731468165</v>
      </c>
      <c r="K19" s="21"/>
    </row>
    <row r="20" spans="2:11" ht="36.75" customHeight="1">
      <c r="B20" s="73">
        <v>17</v>
      </c>
      <c r="C20" s="15" t="s">
        <v>30</v>
      </c>
      <c r="D20" s="7">
        <v>53123</v>
      </c>
      <c r="E20" s="7">
        <v>1494</v>
      </c>
      <c r="F20" s="74">
        <f t="shared" si="0"/>
        <v>2.8123411704911245E-2</v>
      </c>
      <c r="K20" s="21"/>
    </row>
    <row r="21" spans="2:11" ht="36.75" customHeight="1">
      <c r="B21" s="75">
        <v>18</v>
      </c>
      <c r="C21" s="11" t="s">
        <v>31</v>
      </c>
      <c r="D21" s="13">
        <v>1724</v>
      </c>
      <c r="E21" s="13">
        <v>353</v>
      </c>
      <c r="F21" s="76">
        <f t="shared" si="0"/>
        <v>0.20475638051044084</v>
      </c>
      <c r="K21" s="21"/>
    </row>
    <row r="22" spans="2:11" ht="36.75" customHeight="1">
      <c r="B22" s="73">
        <v>19</v>
      </c>
      <c r="C22" s="15" t="s">
        <v>32</v>
      </c>
      <c r="D22" s="7">
        <v>3605</v>
      </c>
      <c r="E22" s="7">
        <v>1400</v>
      </c>
      <c r="F22" s="74">
        <f t="shared" si="0"/>
        <v>0.38834951456310679</v>
      </c>
      <c r="K22" s="21"/>
    </row>
    <row r="23" spans="2:11" ht="36.75" customHeight="1">
      <c r="B23" s="75">
        <v>20</v>
      </c>
      <c r="C23" s="11" t="s">
        <v>56</v>
      </c>
      <c r="D23" s="13">
        <v>0</v>
      </c>
      <c r="E23" s="13">
        <v>552</v>
      </c>
      <c r="F23" s="76" t="s">
        <v>73</v>
      </c>
      <c r="K23" s="21"/>
    </row>
    <row r="24" spans="2:11" ht="36.75" customHeight="1">
      <c r="B24" s="73">
        <v>21</v>
      </c>
      <c r="C24" s="15" t="s">
        <v>57</v>
      </c>
      <c r="D24" s="7">
        <v>56427</v>
      </c>
      <c r="E24" s="7">
        <v>5260</v>
      </c>
      <c r="F24" s="74">
        <f>+E24/D24</f>
        <v>9.3217785811756784E-2</v>
      </c>
      <c r="K24" s="21"/>
    </row>
    <row r="25" spans="2:11" ht="36.75" customHeight="1">
      <c r="B25" s="75">
        <v>22</v>
      </c>
      <c r="C25" s="11" t="s">
        <v>105</v>
      </c>
      <c r="D25" s="13">
        <v>52382</v>
      </c>
      <c r="E25" s="13">
        <v>2483</v>
      </c>
      <c r="F25" s="76">
        <f>+E25/D25</f>
        <v>4.7401779237142533E-2</v>
      </c>
      <c r="K25" s="21"/>
    </row>
    <row r="26" spans="2:11" ht="36.75" customHeight="1">
      <c r="B26" s="73">
        <v>23</v>
      </c>
      <c r="C26" s="15" t="s">
        <v>34</v>
      </c>
      <c r="D26" s="7">
        <v>10026</v>
      </c>
      <c r="E26" s="7">
        <v>3090</v>
      </c>
      <c r="F26" s="74">
        <f>+E26/D26</f>
        <v>0.30819868342309992</v>
      </c>
      <c r="K26" s="21"/>
    </row>
    <row r="27" spans="2:11" ht="36.75" customHeight="1">
      <c r="B27" s="75">
        <v>24</v>
      </c>
      <c r="C27" s="11" t="s">
        <v>66</v>
      </c>
      <c r="D27" s="13">
        <v>0</v>
      </c>
      <c r="E27" s="13">
        <v>2588</v>
      </c>
      <c r="F27" s="76" t="s">
        <v>73</v>
      </c>
      <c r="K27" s="21"/>
    </row>
    <row r="28" spans="2:11" ht="36.75" customHeight="1">
      <c r="B28" s="73">
        <v>25</v>
      </c>
      <c r="C28" s="15" t="s">
        <v>35</v>
      </c>
      <c r="D28" s="7">
        <v>7675</v>
      </c>
      <c r="E28" s="7">
        <v>2412</v>
      </c>
      <c r="F28" s="74">
        <f>+E28/D28</f>
        <v>0.31426710097719868</v>
      </c>
      <c r="K28" s="21"/>
    </row>
    <row r="29" spans="2:11" ht="36.75" customHeight="1">
      <c r="B29" s="75">
        <v>26</v>
      </c>
      <c r="C29" s="11" t="s">
        <v>61</v>
      </c>
      <c r="D29" s="13">
        <v>4355</v>
      </c>
      <c r="E29" s="13">
        <v>300</v>
      </c>
      <c r="F29" s="76">
        <f>+E29/D29</f>
        <v>6.8886337543053955E-2</v>
      </c>
      <c r="K29" s="21"/>
    </row>
    <row r="30" spans="2:11" ht="36.75" customHeight="1">
      <c r="B30" s="73">
        <v>27</v>
      </c>
      <c r="C30" s="15" t="s">
        <v>37</v>
      </c>
      <c r="D30" s="7">
        <v>3438</v>
      </c>
      <c r="E30" s="7">
        <v>440</v>
      </c>
      <c r="F30" s="74">
        <f>+E30/D30</f>
        <v>0.12798138452588714</v>
      </c>
      <c r="K30" s="21"/>
    </row>
    <row r="31" spans="2:11" ht="36.75" customHeight="1">
      <c r="B31" s="75">
        <v>28</v>
      </c>
      <c r="C31" s="11" t="s">
        <v>9</v>
      </c>
      <c r="D31" s="13">
        <v>1658</v>
      </c>
      <c r="E31" s="13">
        <v>1535</v>
      </c>
      <c r="F31" s="76">
        <f>+E31/D31</f>
        <v>0.92581423401688778</v>
      </c>
      <c r="K31" s="21"/>
    </row>
    <row r="32" spans="2:11" ht="36.75" customHeight="1">
      <c r="B32" s="73">
        <v>29</v>
      </c>
      <c r="C32" s="15" t="s">
        <v>10</v>
      </c>
      <c r="D32" s="7">
        <v>0</v>
      </c>
      <c r="E32" s="7">
        <v>300</v>
      </c>
      <c r="F32" s="74" t="s">
        <v>73</v>
      </c>
      <c r="K32" s="21"/>
    </row>
    <row r="33" spans="2:11" ht="36.75" customHeight="1">
      <c r="B33" s="75">
        <v>30</v>
      </c>
      <c r="C33" s="11" t="s">
        <v>38</v>
      </c>
      <c r="D33" s="13">
        <v>4433</v>
      </c>
      <c r="E33" s="13">
        <v>3745</v>
      </c>
      <c r="F33" s="76">
        <f>+E33/D33</f>
        <v>0.84480036092939315</v>
      </c>
      <c r="K33" s="21"/>
    </row>
    <row r="34" spans="2:11" ht="36.75" customHeight="1">
      <c r="B34" s="73">
        <v>31</v>
      </c>
      <c r="C34" s="15" t="s">
        <v>39</v>
      </c>
      <c r="D34" s="7">
        <v>12706</v>
      </c>
      <c r="E34" s="7">
        <v>3466</v>
      </c>
      <c r="F34" s="74">
        <f>+E34/D34</f>
        <v>0.27278451125452541</v>
      </c>
      <c r="K34" s="21"/>
    </row>
    <row r="35" spans="2:11" ht="36.75" customHeight="1">
      <c r="B35" s="75">
        <v>32</v>
      </c>
      <c r="C35" s="11" t="s">
        <v>40</v>
      </c>
      <c r="D35" s="13">
        <v>2139</v>
      </c>
      <c r="E35" s="13">
        <v>2853</v>
      </c>
      <c r="F35" s="76">
        <f>+E35/D35</f>
        <v>1.3338008415147264</v>
      </c>
      <c r="K35" s="21"/>
    </row>
    <row r="36" spans="2:11" ht="36.75" customHeight="1">
      <c r="B36" s="73">
        <v>33</v>
      </c>
      <c r="C36" s="15" t="s">
        <v>41</v>
      </c>
      <c r="D36" s="7">
        <v>106352</v>
      </c>
      <c r="E36" s="7">
        <v>2080</v>
      </c>
      <c r="F36" s="74">
        <f>+E36/D36</f>
        <v>1.9557695200842485E-2</v>
      </c>
      <c r="K36" s="21"/>
    </row>
    <row r="37" spans="2:11" ht="36.75" customHeight="1" thickBot="1">
      <c r="B37" s="95" t="s">
        <v>12</v>
      </c>
      <c r="C37" s="96"/>
      <c r="D37" s="77">
        <f>SUM(D4:D36)</f>
        <v>858699</v>
      </c>
      <c r="E37" s="77">
        <f>SUM(E4:E36)</f>
        <v>92151</v>
      </c>
      <c r="F37" s="78">
        <f>+E37/D37</f>
        <v>0.10731467021622244</v>
      </c>
      <c r="K37" s="21"/>
    </row>
    <row r="38" spans="2:11" ht="36.75" customHeight="1">
      <c r="C38" s="6"/>
    </row>
    <row r="39" spans="2:11" ht="36.75" customHeight="1">
      <c r="C39" s="6"/>
    </row>
    <row r="40" spans="2:11" ht="36.75" customHeight="1"/>
  </sheetData>
  <mergeCells count="2">
    <mergeCell ref="B37:C37"/>
    <mergeCell ref="B1:F1"/>
  </mergeCells>
  <printOptions horizontalCentered="1" verticalCentered="1"/>
  <pageMargins left="0" right="0" top="0" bottom="0" header="0" footer="0"/>
  <pageSetup paperSize="9" scale="2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B1:N40"/>
  <sheetViews>
    <sheetView rightToLeft="1" zoomScale="70" zoomScaleNormal="70" zoomScaleSheetLayoutView="75" workbookViewId="0">
      <pane xSplit="3" ySplit="3" topLeftCell="D27" activePane="bottomRight" state="frozen"/>
      <selection activeCell="B3" sqref="B3:M7"/>
      <selection pane="topRight" activeCell="B3" sqref="B3:M7"/>
      <selection pane="bottomLeft" activeCell="B3" sqref="B3:M7"/>
      <selection pane="bottomRight" activeCell="B3" sqref="B3:F37"/>
    </sheetView>
  </sheetViews>
  <sheetFormatPr defaultRowHeight="27.75"/>
  <cols>
    <col min="1" max="1" width="9.140625" style="16"/>
    <col min="2" max="2" width="8.85546875" style="1" customWidth="1"/>
    <col min="3" max="3" width="25.5703125" style="16" bestFit="1" customWidth="1"/>
    <col min="4" max="4" width="21" style="16" customWidth="1"/>
    <col min="5" max="5" width="19.28515625" style="16" customWidth="1"/>
    <col min="6" max="6" width="33.7109375" style="16" customWidth="1"/>
    <col min="7" max="16384" width="9.140625" style="16"/>
  </cols>
  <sheetData>
    <row r="1" spans="2:14" ht="36">
      <c r="B1" s="90" t="s">
        <v>107</v>
      </c>
      <c r="C1" s="90"/>
      <c r="D1" s="90"/>
      <c r="E1" s="90"/>
      <c r="F1" s="90"/>
    </row>
    <row r="2" spans="2:14" ht="36.75" customHeight="1" thickBot="1">
      <c r="B2" s="45"/>
      <c r="C2" s="45"/>
      <c r="D2" s="45"/>
      <c r="E2" s="45"/>
      <c r="F2" s="46" t="s">
        <v>110</v>
      </c>
    </row>
    <row r="3" spans="2:14" ht="90" customHeight="1">
      <c r="B3" s="69" t="s">
        <v>0</v>
      </c>
      <c r="C3" s="81" t="s">
        <v>13</v>
      </c>
      <c r="D3" s="71" t="s">
        <v>109</v>
      </c>
      <c r="E3" s="71" t="s">
        <v>108</v>
      </c>
      <c r="F3" s="82" t="s">
        <v>116</v>
      </c>
      <c r="G3" s="22"/>
      <c r="H3" s="22"/>
      <c r="I3" s="22"/>
      <c r="J3" s="22"/>
      <c r="K3" s="22"/>
      <c r="L3" s="22"/>
      <c r="M3" s="22"/>
      <c r="N3" s="22"/>
    </row>
    <row r="4" spans="2:14" ht="36.75" customHeight="1">
      <c r="B4" s="83">
        <v>1</v>
      </c>
      <c r="C4" s="4" t="s">
        <v>46</v>
      </c>
      <c r="D4" s="3"/>
      <c r="E4" s="3">
        <v>9077</v>
      </c>
      <c r="F4" s="84" t="str">
        <f t="shared" ref="F4:F37" si="0">+IFERROR(E4/D4,"")</f>
        <v/>
      </c>
      <c r="I4" s="23"/>
    </row>
    <row r="5" spans="2:14" ht="36.75" customHeight="1">
      <c r="B5" s="75">
        <v>2</v>
      </c>
      <c r="C5" s="11" t="s">
        <v>47</v>
      </c>
      <c r="D5" s="13">
        <v>18539</v>
      </c>
      <c r="E5" s="13">
        <v>11090</v>
      </c>
      <c r="F5" s="76">
        <f t="shared" si="0"/>
        <v>0.59819839257780894</v>
      </c>
      <c r="I5" s="23"/>
    </row>
    <row r="6" spans="2:14" ht="36.75" customHeight="1">
      <c r="B6" s="83">
        <v>3</v>
      </c>
      <c r="C6" s="4" t="s">
        <v>48</v>
      </c>
      <c r="D6" s="3"/>
      <c r="E6" s="3">
        <v>0</v>
      </c>
      <c r="F6" s="84" t="str">
        <f t="shared" si="0"/>
        <v/>
      </c>
      <c r="I6" s="23"/>
    </row>
    <row r="7" spans="2:14" ht="36.75" customHeight="1">
      <c r="B7" s="75">
        <v>4</v>
      </c>
      <c r="C7" s="11" t="s">
        <v>24</v>
      </c>
      <c r="D7" s="13">
        <v>1505978</v>
      </c>
      <c r="E7" s="13">
        <v>371</v>
      </c>
      <c r="F7" s="76">
        <f t="shared" si="0"/>
        <v>2.4635154032794635E-4</v>
      </c>
      <c r="I7" s="23"/>
    </row>
    <row r="8" spans="2:14" ht="36.75" customHeight="1">
      <c r="B8" s="83">
        <v>5</v>
      </c>
      <c r="C8" s="4" t="s">
        <v>2</v>
      </c>
      <c r="D8" s="3">
        <v>30559</v>
      </c>
      <c r="E8" s="3">
        <v>0</v>
      </c>
      <c r="F8" s="84">
        <f t="shared" si="0"/>
        <v>0</v>
      </c>
      <c r="I8" s="23"/>
    </row>
    <row r="9" spans="2:14" ht="36.75" customHeight="1">
      <c r="B9" s="75">
        <v>6</v>
      </c>
      <c r="C9" s="11" t="s">
        <v>49</v>
      </c>
      <c r="D9" s="13">
        <v>144799</v>
      </c>
      <c r="E9" s="13">
        <v>966</v>
      </c>
      <c r="F9" s="76">
        <f t="shared" si="0"/>
        <v>6.6713167908618153E-3</v>
      </c>
      <c r="I9" s="23"/>
    </row>
    <row r="10" spans="2:14" ht="36.75" customHeight="1">
      <c r="B10" s="83">
        <v>7</v>
      </c>
      <c r="C10" s="4" t="s">
        <v>3</v>
      </c>
      <c r="D10" s="3">
        <v>526664</v>
      </c>
      <c r="E10" s="3">
        <v>0</v>
      </c>
      <c r="F10" s="84">
        <f t="shared" si="0"/>
        <v>0</v>
      </c>
      <c r="I10" s="23"/>
    </row>
    <row r="11" spans="2:14" ht="36.75" customHeight="1">
      <c r="B11" s="75">
        <v>8</v>
      </c>
      <c r="C11" s="11" t="s">
        <v>26</v>
      </c>
      <c r="D11" s="13">
        <v>61282</v>
      </c>
      <c r="E11" s="13">
        <v>283</v>
      </c>
      <c r="F11" s="76">
        <f t="shared" si="0"/>
        <v>4.6179954962305408E-3</v>
      </c>
      <c r="I11" s="23"/>
    </row>
    <row r="12" spans="2:14" ht="36.75" customHeight="1">
      <c r="B12" s="83">
        <v>9</v>
      </c>
      <c r="C12" s="4" t="s">
        <v>50</v>
      </c>
      <c r="D12" s="3"/>
      <c r="E12" s="3">
        <v>0</v>
      </c>
      <c r="F12" s="84" t="str">
        <f t="shared" si="0"/>
        <v/>
      </c>
      <c r="I12" s="23"/>
    </row>
    <row r="13" spans="2:14" ht="36.75" customHeight="1">
      <c r="B13" s="75">
        <v>10</v>
      </c>
      <c r="C13" s="11" t="s">
        <v>51</v>
      </c>
      <c r="D13" s="13">
        <v>2144729</v>
      </c>
      <c r="E13" s="13">
        <v>908</v>
      </c>
      <c r="F13" s="76">
        <f t="shared" si="0"/>
        <v>4.2336351119418817E-4</v>
      </c>
      <c r="I13" s="23"/>
    </row>
    <row r="14" spans="2:14" ht="36.75" customHeight="1">
      <c r="B14" s="83">
        <v>11</v>
      </c>
      <c r="C14" s="4" t="s">
        <v>52</v>
      </c>
      <c r="D14" s="3">
        <v>1255749</v>
      </c>
      <c r="E14" s="3">
        <v>45040</v>
      </c>
      <c r="F14" s="84">
        <f t="shared" si="0"/>
        <v>3.5867040308214457E-2</v>
      </c>
      <c r="I14" s="23"/>
    </row>
    <row r="15" spans="2:14" ht="36.75" customHeight="1">
      <c r="B15" s="75">
        <v>12</v>
      </c>
      <c r="C15" s="11" t="s">
        <v>53</v>
      </c>
      <c r="D15" s="13">
        <v>111922</v>
      </c>
      <c r="E15" s="13">
        <v>270</v>
      </c>
      <c r="F15" s="76">
        <f t="shared" si="0"/>
        <v>2.4123943460624365E-3</v>
      </c>
      <c r="I15" s="23"/>
    </row>
    <row r="16" spans="2:14" ht="36.75" customHeight="1">
      <c r="B16" s="83">
        <v>13</v>
      </c>
      <c r="C16" s="4" t="s">
        <v>27</v>
      </c>
      <c r="D16" s="3">
        <v>1428007</v>
      </c>
      <c r="E16" s="3">
        <v>14676</v>
      </c>
      <c r="F16" s="84">
        <f t="shared" si="0"/>
        <v>1.0277260545641582E-2</v>
      </c>
      <c r="I16" s="23"/>
    </row>
    <row r="17" spans="2:9" ht="36.75" customHeight="1">
      <c r="B17" s="75">
        <v>14</v>
      </c>
      <c r="C17" s="11" t="s">
        <v>7</v>
      </c>
      <c r="D17" s="13"/>
      <c r="E17" s="13">
        <v>0</v>
      </c>
      <c r="F17" s="76" t="str">
        <f t="shared" si="0"/>
        <v/>
      </c>
      <c r="I17" s="23"/>
    </row>
    <row r="18" spans="2:9" ht="36.75" customHeight="1">
      <c r="B18" s="83">
        <v>15</v>
      </c>
      <c r="C18" s="4" t="s">
        <v>28</v>
      </c>
      <c r="D18" s="3">
        <v>535173</v>
      </c>
      <c r="E18" s="3">
        <v>1668</v>
      </c>
      <c r="F18" s="84">
        <f t="shared" si="0"/>
        <v>3.1167491633546534E-3</v>
      </c>
      <c r="I18" s="23"/>
    </row>
    <row r="19" spans="2:9" ht="36.75" customHeight="1">
      <c r="B19" s="75">
        <v>16</v>
      </c>
      <c r="C19" s="11" t="s">
        <v>54</v>
      </c>
      <c r="D19" s="13">
        <v>2458227</v>
      </c>
      <c r="E19" s="13">
        <v>36385</v>
      </c>
      <c r="F19" s="76">
        <f t="shared" si="0"/>
        <v>1.4801318185830682E-2</v>
      </c>
      <c r="I19" s="23"/>
    </row>
    <row r="20" spans="2:9" ht="36.75" customHeight="1">
      <c r="B20" s="83">
        <v>17</v>
      </c>
      <c r="C20" s="4" t="s">
        <v>30</v>
      </c>
      <c r="D20" s="3">
        <v>378631</v>
      </c>
      <c r="E20" s="3">
        <v>1326</v>
      </c>
      <c r="F20" s="84">
        <f t="shared" si="0"/>
        <v>3.502090425770737E-3</v>
      </c>
      <c r="I20" s="23"/>
    </row>
    <row r="21" spans="2:9" ht="36.75" customHeight="1">
      <c r="B21" s="75">
        <v>18</v>
      </c>
      <c r="C21" s="11" t="s">
        <v>55</v>
      </c>
      <c r="D21" s="13">
        <v>25416</v>
      </c>
      <c r="E21" s="13">
        <v>0</v>
      </c>
      <c r="F21" s="76">
        <f t="shared" si="0"/>
        <v>0</v>
      </c>
      <c r="I21" s="23"/>
    </row>
    <row r="22" spans="2:9" ht="36.75" customHeight="1">
      <c r="B22" s="83">
        <v>19</v>
      </c>
      <c r="C22" s="4" t="s">
        <v>32</v>
      </c>
      <c r="D22" s="3">
        <v>114258</v>
      </c>
      <c r="E22" s="3">
        <v>13332</v>
      </c>
      <c r="F22" s="84">
        <f t="shared" si="0"/>
        <v>0.11668329569920706</v>
      </c>
      <c r="I22" s="23"/>
    </row>
    <row r="23" spans="2:9" ht="36.75" customHeight="1">
      <c r="B23" s="75">
        <v>20</v>
      </c>
      <c r="C23" s="11" t="s">
        <v>56</v>
      </c>
      <c r="D23" s="13"/>
      <c r="E23" s="13">
        <v>0</v>
      </c>
      <c r="F23" s="76" t="str">
        <f t="shared" si="0"/>
        <v/>
      </c>
      <c r="I23" s="23"/>
    </row>
    <row r="24" spans="2:9" ht="36.75" customHeight="1">
      <c r="B24" s="83">
        <v>21</v>
      </c>
      <c r="C24" s="4" t="s">
        <v>57</v>
      </c>
      <c r="D24" s="3">
        <v>1205341</v>
      </c>
      <c r="E24" s="3">
        <v>357</v>
      </c>
      <c r="F24" s="84">
        <f t="shared" si="0"/>
        <v>2.9618174441921417E-4</v>
      </c>
      <c r="I24" s="23"/>
    </row>
    <row r="25" spans="2:9" ht="36.75" customHeight="1">
      <c r="B25" s="75">
        <v>22</v>
      </c>
      <c r="C25" s="11" t="s">
        <v>58</v>
      </c>
      <c r="D25" s="13">
        <v>390651</v>
      </c>
      <c r="E25" s="13">
        <v>1315</v>
      </c>
      <c r="F25" s="76">
        <f t="shared" si="0"/>
        <v>3.3661759473289457E-3</v>
      </c>
      <c r="I25" s="23"/>
    </row>
    <row r="26" spans="2:9" ht="36.75" customHeight="1">
      <c r="B26" s="83">
        <v>23</v>
      </c>
      <c r="C26" s="4" t="s">
        <v>59</v>
      </c>
      <c r="D26" s="3"/>
      <c r="E26" s="3">
        <v>0</v>
      </c>
      <c r="F26" s="84" t="str">
        <f t="shared" si="0"/>
        <v/>
      </c>
    </row>
    <row r="27" spans="2:9" ht="36.75" customHeight="1">
      <c r="B27" s="75">
        <v>24</v>
      </c>
      <c r="C27" s="11" t="s">
        <v>60</v>
      </c>
      <c r="D27" s="13"/>
      <c r="E27" s="13">
        <v>0</v>
      </c>
      <c r="F27" s="76" t="str">
        <f t="shared" si="0"/>
        <v/>
      </c>
      <c r="I27" s="23"/>
    </row>
    <row r="28" spans="2:9" ht="36.75" customHeight="1">
      <c r="B28" s="83">
        <v>25</v>
      </c>
      <c r="C28" s="4" t="s">
        <v>35</v>
      </c>
      <c r="D28" s="3">
        <v>72277</v>
      </c>
      <c r="E28" s="3">
        <v>726</v>
      </c>
      <c r="F28" s="84">
        <f t="shared" si="0"/>
        <v>1.0044689181897423E-2</v>
      </c>
      <c r="I28" s="23"/>
    </row>
    <row r="29" spans="2:9" ht="36.75" customHeight="1">
      <c r="B29" s="75">
        <v>26</v>
      </c>
      <c r="C29" s="11" t="s">
        <v>61</v>
      </c>
      <c r="D29" s="13"/>
      <c r="E29" s="13">
        <v>0</v>
      </c>
      <c r="F29" s="76" t="str">
        <f t="shared" si="0"/>
        <v/>
      </c>
      <c r="I29" s="23"/>
    </row>
    <row r="30" spans="2:9" ht="36.75" customHeight="1">
      <c r="B30" s="83">
        <v>27</v>
      </c>
      <c r="C30" s="4" t="s">
        <v>37</v>
      </c>
      <c r="D30" s="3"/>
      <c r="E30" s="3">
        <v>0</v>
      </c>
      <c r="F30" s="84" t="str">
        <f t="shared" si="0"/>
        <v/>
      </c>
    </row>
    <row r="31" spans="2:9" ht="36.75" customHeight="1">
      <c r="B31" s="75">
        <v>28</v>
      </c>
      <c r="C31" s="11" t="s">
        <v>62</v>
      </c>
      <c r="D31" s="13"/>
      <c r="E31" s="13">
        <v>37.5</v>
      </c>
      <c r="F31" s="76" t="str">
        <f t="shared" si="0"/>
        <v/>
      </c>
      <c r="I31" s="23"/>
    </row>
    <row r="32" spans="2:9" ht="36.75" customHeight="1">
      <c r="B32" s="83">
        <v>29</v>
      </c>
      <c r="C32" s="4" t="s">
        <v>63</v>
      </c>
      <c r="D32" s="3"/>
      <c r="E32" s="3">
        <v>0</v>
      </c>
      <c r="F32" s="84" t="str">
        <f t="shared" si="0"/>
        <v/>
      </c>
    </row>
    <row r="33" spans="2:9" ht="36.75" customHeight="1">
      <c r="B33" s="75">
        <v>30</v>
      </c>
      <c r="C33" s="11" t="s">
        <v>64</v>
      </c>
      <c r="D33" s="13">
        <v>5885</v>
      </c>
      <c r="E33" s="13">
        <v>7590</v>
      </c>
      <c r="F33" s="76">
        <f t="shared" si="0"/>
        <v>1.2897196261682242</v>
      </c>
      <c r="I33" s="23"/>
    </row>
    <row r="34" spans="2:9" ht="36.75" customHeight="1">
      <c r="B34" s="83">
        <v>31</v>
      </c>
      <c r="C34" s="4" t="s">
        <v>39</v>
      </c>
      <c r="D34" s="3">
        <v>547974</v>
      </c>
      <c r="E34" s="3">
        <v>0</v>
      </c>
      <c r="F34" s="84">
        <f t="shared" si="0"/>
        <v>0</v>
      </c>
      <c r="I34" s="23"/>
    </row>
    <row r="35" spans="2:9" ht="36.75" customHeight="1">
      <c r="B35" s="75">
        <v>32</v>
      </c>
      <c r="C35" s="11" t="s">
        <v>40</v>
      </c>
      <c r="D35" s="13">
        <v>17261</v>
      </c>
      <c r="E35" s="13">
        <v>60</v>
      </c>
      <c r="F35" s="76">
        <f t="shared" si="0"/>
        <v>3.4760442616302649E-3</v>
      </c>
      <c r="I35" s="23"/>
    </row>
    <row r="36" spans="2:9" ht="36.75" customHeight="1">
      <c r="B36" s="83">
        <v>33</v>
      </c>
      <c r="C36" s="4" t="s">
        <v>11</v>
      </c>
      <c r="D36" s="3">
        <v>976016</v>
      </c>
      <c r="E36" s="3">
        <v>280</v>
      </c>
      <c r="F36" s="84">
        <f t="shared" si="0"/>
        <v>2.8688054294191901E-4</v>
      </c>
      <c r="I36" s="23"/>
    </row>
    <row r="37" spans="2:9" ht="36.75" customHeight="1" thickBot="1">
      <c r="B37" s="97" t="s">
        <v>12</v>
      </c>
      <c r="C37" s="98"/>
      <c r="D37" s="85">
        <f>SUM(D4:D36)</f>
        <v>13955338</v>
      </c>
      <c r="E37" s="85">
        <f>SUM(E4:E36)</f>
        <v>145757.5</v>
      </c>
      <c r="F37" s="86">
        <f t="shared" si="0"/>
        <v>1.0444569669326532E-2</v>
      </c>
      <c r="I37" s="23"/>
    </row>
    <row r="38" spans="2:9" ht="36.75" customHeight="1">
      <c r="C38" s="2"/>
      <c r="I38" s="23"/>
    </row>
    <row r="39" spans="2:9" ht="36.75" customHeight="1">
      <c r="C39" s="2"/>
      <c r="I39" s="23"/>
    </row>
    <row r="40" spans="2:9">
      <c r="I40" s="23"/>
    </row>
  </sheetData>
  <mergeCells count="2">
    <mergeCell ref="B37:C37"/>
    <mergeCell ref="B1:F1"/>
  </mergeCells>
  <printOptions horizontalCentered="1" verticalCentered="1"/>
  <pageMargins left="0" right="0" top="0" bottom="0" header="0" footer="0"/>
  <pageSetup paperSize="9" scale="2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F38"/>
  <sheetViews>
    <sheetView rightToLeft="1" workbookViewId="0">
      <selection activeCell="B3" sqref="B3:D37"/>
    </sheetView>
  </sheetViews>
  <sheetFormatPr defaultRowHeight="18"/>
  <cols>
    <col min="1" max="1" width="9.140625" style="8"/>
    <col min="2" max="2" width="7.42578125" style="8" customWidth="1"/>
    <col min="3" max="3" width="26.140625" style="8" customWidth="1"/>
    <col min="4" max="4" width="35.85546875" style="8" customWidth="1"/>
    <col min="5" max="16384" width="9.140625" style="8"/>
  </cols>
  <sheetData>
    <row r="1" spans="2:6" s="16" customFormat="1" ht="36">
      <c r="B1" s="90" t="s">
        <v>118</v>
      </c>
      <c r="C1" s="90"/>
      <c r="D1" s="90"/>
      <c r="E1" s="12"/>
      <c r="F1" s="12"/>
    </row>
    <row r="2" spans="2:6" s="16" customFormat="1" ht="36.75" customHeight="1" thickBot="1">
      <c r="B2" s="45"/>
      <c r="C2" s="45"/>
      <c r="D2" s="46" t="s">
        <v>110</v>
      </c>
    </row>
    <row r="3" spans="2:6" ht="64.5" customHeight="1">
      <c r="B3" s="61" t="s">
        <v>0</v>
      </c>
      <c r="C3" s="62" t="s">
        <v>13</v>
      </c>
      <c r="D3" s="63" t="s">
        <v>119</v>
      </c>
    </row>
    <row r="4" spans="2:6" s="14" customFormat="1" ht="21">
      <c r="B4" s="64">
        <v>1</v>
      </c>
      <c r="C4" s="17" t="s">
        <v>43</v>
      </c>
      <c r="D4" s="65">
        <v>4099</v>
      </c>
    </row>
    <row r="5" spans="2:6" s="14" customFormat="1" ht="21">
      <c r="B5" s="66">
        <v>2</v>
      </c>
      <c r="C5" s="18" t="s">
        <v>44</v>
      </c>
      <c r="D5" s="67">
        <v>25767</v>
      </c>
    </row>
    <row r="6" spans="2:6" s="14" customFormat="1" ht="21">
      <c r="B6" s="64">
        <v>3</v>
      </c>
      <c r="C6" s="17" t="s">
        <v>23</v>
      </c>
      <c r="D6" s="65">
        <v>11306</v>
      </c>
    </row>
    <row r="7" spans="2:6" s="14" customFormat="1" ht="21">
      <c r="B7" s="66">
        <v>4</v>
      </c>
      <c r="C7" s="18" t="s">
        <v>24</v>
      </c>
      <c r="D7" s="67">
        <v>14287</v>
      </c>
    </row>
    <row r="8" spans="2:6" s="14" customFormat="1" ht="21">
      <c r="B8" s="64">
        <v>5</v>
      </c>
      <c r="C8" s="17" t="s">
        <v>2</v>
      </c>
      <c r="D8" s="65">
        <v>5368</v>
      </c>
    </row>
    <row r="9" spans="2:6" s="14" customFormat="1" ht="21">
      <c r="B9" s="66">
        <v>6</v>
      </c>
      <c r="C9" s="18" t="s">
        <v>25</v>
      </c>
      <c r="D9" s="67">
        <v>5670</v>
      </c>
    </row>
    <row r="10" spans="2:6" s="14" customFormat="1" ht="21">
      <c r="B10" s="64">
        <v>7</v>
      </c>
      <c r="C10" s="17" t="s">
        <v>3</v>
      </c>
      <c r="D10" s="65">
        <v>16952</v>
      </c>
    </row>
    <row r="11" spans="2:6" s="14" customFormat="1" ht="21">
      <c r="B11" s="66">
        <v>8</v>
      </c>
      <c r="C11" s="18" t="s">
        <v>26</v>
      </c>
      <c r="D11" s="67">
        <v>5117.5</v>
      </c>
    </row>
    <row r="12" spans="2:6" s="14" customFormat="1" ht="21">
      <c r="B12" s="64">
        <v>9</v>
      </c>
      <c r="C12" s="17" t="s">
        <v>45</v>
      </c>
      <c r="D12" s="65">
        <v>2999</v>
      </c>
    </row>
    <row r="13" spans="2:6" s="14" customFormat="1" ht="21">
      <c r="B13" s="66">
        <v>10</v>
      </c>
      <c r="C13" s="18" t="s">
        <v>4</v>
      </c>
      <c r="D13" s="67">
        <v>17940.5</v>
      </c>
    </row>
    <row r="14" spans="2:6" s="14" customFormat="1" ht="21">
      <c r="B14" s="64">
        <v>11</v>
      </c>
      <c r="C14" s="17" t="s">
        <v>5</v>
      </c>
      <c r="D14" s="65">
        <v>35923.560329799257</v>
      </c>
    </row>
    <row r="15" spans="2:6" s="14" customFormat="1" ht="21">
      <c r="B15" s="66">
        <v>12</v>
      </c>
      <c r="C15" s="18" t="s">
        <v>6</v>
      </c>
      <c r="D15" s="67">
        <v>36053</v>
      </c>
    </row>
    <row r="16" spans="2:6" s="14" customFormat="1" ht="21">
      <c r="B16" s="64">
        <v>13</v>
      </c>
      <c r="C16" s="17" t="s">
        <v>27</v>
      </c>
      <c r="D16" s="65">
        <v>25333</v>
      </c>
    </row>
    <row r="17" spans="2:4" s="14" customFormat="1" ht="21">
      <c r="B17" s="66">
        <v>14</v>
      </c>
      <c r="C17" s="18" t="s">
        <v>7</v>
      </c>
      <c r="D17" s="67">
        <v>4705</v>
      </c>
    </row>
    <row r="18" spans="2:4" s="14" customFormat="1" ht="21">
      <c r="B18" s="64">
        <v>15</v>
      </c>
      <c r="C18" s="17" t="s">
        <v>28</v>
      </c>
      <c r="D18" s="65">
        <v>35737</v>
      </c>
    </row>
    <row r="19" spans="2:4" s="14" customFormat="1" ht="21">
      <c r="B19" s="66">
        <v>16</v>
      </c>
      <c r="C19" s="18" t="s">
        <v>29</v>
      </c>
      <c r="D19" s="67">
        <v>38047.5</v>
      </c>
    </row>
    <row r="20" spans="2:4" s="14" customFormat="1" ht="21">
      <c r="B20" s="64">
        <v>17</v>
      </c>
      <c r="C20" s="17" t="s">
        <v>30</v>
      </c>
      <c r="D20" s="65">
        <v>57366</v>
      </c>
    </row>
    <row r="21" spans="2:4" s="14" customFormat="1" ht="21">
      <c r="B21" s="66">
        <v>18</v>
      </c>
      <c r="C21" s="18" t="s">
        <v>31</v>
      </c>
      <c r="D21" s="67">
        <v>1220</v>
      </c>
    </row>
    <row r="22" spans="2:4" s="14" customFormat="1" ht="21">
      <c r="B22" s="64">
        <v>19</v>
      </c>
      <c r="C22" s="17" t="s">
        <v>32</v>
      </c>
      <c r="D22" s="65">
        <v>48717</v>
      </c>
    </row>
    <row r="23" spans="2:4" s="14" customFormat="1" ht="21">
      <c r="B23" s="66">
        <v>20</v>
      </c>
      <c r="C23" s="18" t="s">
        <v>33</v>
      </c>
      <c r="D23" s="67">
        <v>6486</v>
      </c>
    </row>
    <row r="24" spans="2:4" s="14" customFormat="1" ht="21">
      <c r="B24" s="64">
        <v>21</v>
      </c>
      <c r="C24" s="17" t="s">
        <v>8</v>
      </c>
      <c r="D24" s="65">
        <v>19039</v>
      </c>
    </row>
    <row r="25" spans="2:4" s="14" customFormat="1" ht="21">
      <c r="B25" s="66">
        <v>22</v>
      </c>
      <c r="C25" s="18" t="s">
        <v>105</v>
      </c>
      <c r="D25" s="67">
        <v>10454</v>
      </c>
    </row>
    <row r="26" spans="2:4" s="14" customFormat="1" ht="21">
      <c r="B26" s="64">
        <v>23</v>
      </c>
      <c r="C26" s="17" t="s">
        <v>34</v>
      </c>
      <c r="D26" s="65">
        <v>8095.59</v>
      </c>
    </row>
    <row r="27" spans="2:4" s="14" customFormat="1" ht="21">
      <c r="B27" s="66">
        <v>24</v>
      </c>
      <c r="C27" s="18" t="s">
        <v>66</v>
      </c>
      <c r="D27" s="67">
        <v>6599</v>
      </c>
    </row>
    <row r="28" spans="2:4" s="14" customFormat="1" ht="21">
      <c r="B28" s="64">
        <v>25</v>
      </c>
      <c r="C28" s="17" t="s">
        <v>35</v>
      </c>
      <c r="D28" s="65">
        <v>18624</v>
      </c>
    </row>
    <row r="29" spans="2:4" s="14" customFormat="1" ht="21">
      <c r="B29" s="66">
        <v>26</v>
      </c>
      <c r="C29" s="18" t="s">
        <v>36</v>
      </c>
      <c r="D29" s="67">
        <v>9501</v>
      </c>
    </row>
    <row r="30" spans="2:4" s="14" customFormat="1" ht="21">
      <c r="B30" s="64">
        <v>27</v>
      </c>
      <c r="C30" s="17" t="s">
        <v>37</v>
      </c>
      <c r="D30" s="65">
        <v>18261</v>
      </c>
    </row>
    <row r="31" spans="2:4" s="14" customFormat="1" ht="21">
      <c r="B31" s="66">
        <v>28</v>
      </c>
      <c r="C31" s="18" t="s">
        <v>9</v>
      </c>
      <c r="D31" s="67">
        <v>3785</v>
      </c>
    </row>
    <row r="32" spans="2:4" s="14" customFormat="1" ht="21">
      <c r="B32" s="64">
        <v>29</v>
      </c>
      <c r="C32" s="17" t="s">
        <v>10</v>
      </c>
      <c r="D32" s="65">
        <v>2755</v>
      </c>
    </row>
    <row r="33" spans="2:4" s="14" customFormat="1" ht="21">
      <c r="B33" s="66">
        <v>30</v>
      </c>
      <c r="C33" s="18" t="s">
        <v>38</v>
      </c>
      <c r="D33" s="67">
        <v>5579.31</v>
      </c>
    </row>
    <row r="34" spans="2:4" s="14" customFormat="1" ht="21">
      <c r="B34" s="64">
        <v>31</v>
      </c>
      <c r="C34" s="17" t="s">
        <v>39</v>
      </c>
      <c r="D34" s="65">
        <v>40095</v>
      </c>
    </row>
    <row r="35" spans="2:4" s="14" customFormat="1" ht="21">
      <c r="B35" s="66">
        <v>32</v>
      </c>
      <c r="C35" s="18" t="s">
        <v>40</v>
      </c>
      <c r="D35" s="67">
        <v>10127</v>
      </c>
    </row>
    <row r="36" spans="2:4" s="14" customFormat="1" ht="21">
      <c r="B36" s="64">
        <v>33</v>
      </c>
      <c r="C36" s="17" t="s">
        <v>41</v>
      </c>
      <c r="D36" s="65">
        <v>26979</v>
      </c>
    </row>
    <row r="37" spans="2:4" s="14" customFormat="1" ht="26.25" thickBot="1">
      <c r="B37" s="99" t="s">
        <v>42</v>
      </c>
      <c r="C37" s="100"/>
      <c r="D37" s="68">
        <f>SUM(D4:D36)</f>
        <v>578987.96032979921</v>
      </c>
    </row>
    <row r="38" spans="2:4" s="14" customFormat="1" ht="21"/>
  </sheetData>
  <mergeCells count="2">
    <mergeCell ref="B37:C37"/>
    <mergeCell ref="B1:D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B1:M39"/>
  <sheetViews>
    <sheetView rightToLeft="1" workbookViewId="0">
      <selection activeCell="B3" sqref="B3:M39"/>
    </sheetView>
  </sheetViews>
  <sheetFormatPr defaultRowHeight="15"/>
  <cols>
    <col min="1" max="2" width="9.140625" style="27"/>
    <col min="3" max="3" width="23.85546875" style="27" bestFit="1" customWidth="1"/>
    <col min="4" max="4" width="9.28515625" style="27" bestFit="1" customWidth="1"/>
    <col min="5" max="5" width="13.42578125" style="27" bestFit="1" customWidth="1"/>
    <col min="6" max="8" width="9.28515625" style="27" bestFit="1" customWidth="1"/>
    <col min="9" max="9" width="13.42578125" style="27" bestFit="1" customWidth="1"/>
    <col min="10" max="10" width="9.28515625" style="27" bestFit="1" customWidth="1"/>
    <col min="11" max="11" width="15.140625" style="27" bestFit="1" customWidth="1"/>
    <col min="12" max="12" width="9.28515625" style="27" bestFit="1" customWidth="1"/>
    <col min="13" max="13" width="13.42578125" style="27" bestFit="1" customWidth="1"/>
    <col min="14" max="16384" width="9.140625" style="27"/>
  </cols>
  <sheetData>
    <row r="1" spans="2:13" ht="36">
      <c r="B1" s="93" t="s">
        <v>120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2:13" ht="20.25" customHeight="1" thickBot="1">
      <c r="K2" s="94" t="s">
        <v>121</v>
      </c>
      <c r="L2" s="94"/>
      <c r="M2" s="94"/>
    </row>
    <row r="3" spans="2:13" ht="16.5" customHeight="1">
      <c r="B3" s="104" t="s">
        <v>0</v>
      </c>
      <c r="C3" s="101" t="s">
        <v>13</v>
      </c>
      <c r="D3" s="109" t="s">
        <v>76</v>
      </c>
      <c r="E3" s="109"/>
      <c r="F3" s="109" t="s">
        <v>77</v>
      </c>
      <c r="G3" s="109"/>
      <c r="H3" s="109" t="s">
        <v>16</v>
      </c>
      <c r="I3" s="109"/>
      <c r="J3" s="109" t="s">
        <v>78</v>
      </c>
      <c r="K3" s="109"/>
      <c r="L3" s="109" t="s">
        <v>42</v>
      </c>
      <c r="M3" s="111"/>
    </row>
    <row r="4" spans="2:13" ht="16.5" customHeight="1">
      <c r="B4" s="105"/>
      <c r="C4" s="102"/>
      <c r="D4" s="110"/>
      <c r="E4" s="110"/>
      <c r="F4" s="110"/>
      <c r="G4" s="110"/>
      <c r="H4" s="110"/>
      <c r="I4" s="110"/>
      <c r="J4" s="110"/>
      <c r="K4" s="110"/>
      <c r="L4" s="110"/>
      <c r="M4" s="112"/>
    </row>
    <row r="5" spans="2:13" ht="25.5" customHeight="1">
      <c r="B5" s="106"/>
      <c r="C5" s="103"/>
      <c r="D5" s="24" t="s">
        <v>79</v>
      </c>
      <c r="E5" s="24" t="s">
        <v>80</v>
      </c>
      <c r="F5" s="24" t="s">
        <v>79</v>
      </c>
      <c r="G5" s="24" t="s">
        <v>80</v>
      </c>
      <c r="H5" s="24" t="s">
        <v>79</v>
      </c>
      <c r="I5" s="24" t="s">
        <v>80</v>
      </c>
      <c r="J5" s="24" t="s">
        <v>79</v>
      </c>
      <c r="K5" s="24" t="s">
        <v>80</v>
      </c>
      <c r="L5" s="24" t="s">
        <v>79</v>
      </c>
      <c r="M5" s="55" t="s">
        <v>80</v>
      </c>
    </row>
    <row r="6" spans="2:13" ht="24">
      <c r="B6" s="30">
        <v>1</v>
      </c>
      <c r="C6" s="43" t="s">
        <v>81</v>
      </c>
      <c r="D6" s="9">
        <v>0</v>
      </c>
      <c r="E6" s="9">
        <v>0</v>
      </c>
      <c r="F6" s="9">
        <v>0</v>
      </c>
      <c r="G6" s="9">
        <v>0</v>
      </c>
      <c r="H6" s="9">
        <v>55</v>
      </c>
      <c r="I6" s="9">
        <v>1412.8657999999998</v>
      </c>
      <c r="J6" s="9">
        <v>2</v>
      </c>
      <c r="K6" s="9">
        <v>7.0178999999999991</v>
      </c>
      <c r="L6" s="9">
        <f>SUM(D6,F6,H6,J6)</f>
        <v>57</v>
      </c>
      <c r="M6" s="56">
        <f>SUM(E6,G6,I6,K6)</f>
        <v>1419.8836999999999</v>
      </c>
    </row>
    <row r="7" spans="2:13" ht="24">
      <c r="B7" s="37">
        <v>2</v>
      </c>
      <c r="C7" s="44" t="s">
        <v>82</v>
      </c>
      <c r="D7" s="25">
        <v>7</v>
      </c>
      <c r="E7" s="25">
        <v>53.98</v>
      </c>
      <c r="F7" s="25">
        <v>1</v>
      </c>
      <c r="G7" s="25">
        <v>2</v>
      </c>
      <c r="H7" s="25">
        <v>98</v>
      </c>
      <c r="I7" s="25">
        <v>1636.46</v>
      </c>
      <c r="J7" s="25">
        <v>13</v>
      </c>
      <c r="K7" s="25">
        <v>22.1</v>
      </c>
      <c r="L7" s="25">
        <f t="shared" ref="L7:M39" si="0">SUM(D7,F7,H7,J7)</f>
        <v>119</v>
      </c>
      <c r="M7" s="57">
        <f t="shared" si="0"/>
        <v>1714.54</v>
      </c>
    </row>
    <row r="8" spans="2:13" ht="24">
      <c r="B8" s="30">
        <v>3</v>
      </c>
      <c r="C8" s="43" t="s">
        <v>83</v>
      </c>
      <c r="D8" s="9">
        <v>1</v>
      </c>
      <c r="E8" s="9">
        <v>0.7</v>
      </c>
      <c r="F8" s="9">
        <v>0</v>
      </c>
      <c r="G8" s="9">
        <v>0</v>
      </c>
      <c r="H8" s="9">
        <v>10</v>
      </c>
      <c r="I8" s="9">
        <v>180.74</v>
      </c>
      <c r="J8" s="9">
        <v>0</v>
      </c>
      <c r="K8" s="9">
        <v>0</v>
      </c>
      <c r="L8" s="9">
        <f t="shared" si="0"/>
        <v>11</v>
      </c>
      <c r="M8" s="56">
        <f t="shared" si="0"/>
        <v>181.44</v>
      </c>
    </row>
    <row r="9" spans="2:13" ht="24">
      <c r="B9" s="37">
        <v>4</v>
      </c>
      <c r="C9" s="44" t="s">
        <v>84</v>
      </c>
      <c r="D9" s="25">
        <v>0</v>
      </c>
      <c r="E9" s="25">
        <v>0</v>
      </c>
      <c r="F9" s="25">
        <v>0</v>
      </c>
      <c r="G9" s="25">
        <v>0</v>
      </c>
      <c r="H9" s="25">
        <v>84</v>
      </c>
      <c r="I9" s="25">
        <v>289.16090000000003</v>
      </c>
      <c r="J9" s="25">
        <v>0</v>
      </c>
      <c r="K9" s="25">
        <v>0</v>
      </c>
      <c r="L9" s="25">
        <f t="shared" si="0"/>
        <v>84</v>
      </c>
      <c r="M9" s="57">
        <f t="shared" si="0"/>
        <v>289.16090000000003</v>
      </c>
    </row>
    <row r="10" spans="2:13" ht="24">
      <c r="B10" s="30">
        <v>5</v>
      </c>
      <c r="C10" s="43" t="s">
        <v>2</v>
      </c>
      <c r="D10" s="9">
        <v>0</v>
      </c>
      <c r="E10" s="9">
        <v>0</v>
      </c>
      <c r="F10" s="9">
        <v>1</v>
      </c>
      <c r="G10" s="9">
        <v>2</v>
      </c>
      <c r="H10" s="9">
        <v>6</v>
      </c>
      <c r="I10" s="9">
        <v>2.5</v>
      </c>
      <c r="J10" s="9">
        <v>0</v>
      </c>
      <c r="K10" s="9">
        <v>0</v>
      </c>
      <c r="L10" s="9">
        <f t="shared" si="0"/>
        <v>7</v>
      </c>
      <c r="M10" s="56">
        <f t="shared" si="0"/>
        <v>4.5</v>
      </c>
    </row>
    <row r="11" spans="2:13" ht="24">
      <c r="B11" s="37">
        <v>6</v>
      </c>
      <c r="C11" s="44" t="s">
        <v>85</v>
      </c>
      <c r="D11" s="25">
        <v>70</v>
      </c>
      <c r="E11" s="25">
        <v>5391.5231999999996</v>
      </c>
      <c r="F11" s="25">
        <v>2</v>
      </c>
      <c r="G11" s="25">
        <v>0.97070000000000001</v>
      </c>
      <c r="H11" s="25">
        <v>25</v>
      </c>
      <c r="I11" s="25">
        <v>702.44999999999993</v>
      </c>
      <c r="J11" s="25">
        <v>4</v>
      </c>
      <c r="K11" s="25">
        <v>1011.8643</v>
      </c>
      <c r="L11" s="25">
        <f t="shared" si="0"/>
        <v>101</v>
      </c>
      <c r="M11" s="57">
        <f t="shared" si="0"/>
        <v>7106.8081999999995</v>
      </c>
    </row>
    <row r="12" spans="2:13" ht="24">
      <c r="B12" s="30">
        <v>7</v>
      </c>
      <c r="C12" s="43" t="s">
        <v>68</v>
      </c>
      <c r="D12" s="9">
        <v>1</v>
      </c>
      <c r="E12" s="9">
        <v>14</v>
      </c>
      <c r="F12" s="9">
        <v>2</v>
      </c>
      <c r="G12" s="9">
        <v>8.5266999999999999</v>
      </c>
      <c r="H12" s="9">
        <v>11</v>
      </c>
      <c r="I12" s="9">
        <v>254.6671</v>
      </c>
      <c r="J12" s="9">
        <v>0</v>
      </c>
      <c r="K12" s="9">
        <v>0</v>
      </c>
      <c r="L12" s="9">
        <f t="shared" si="0"/>
        <v>14</v>
      </c>
      <c r="M12" s="56">
        <f t="shared" si="0"/>
        <v>277.19380000000001</v>
      </c>
    </row>
    <row r="13" spans="2:13" ht="24">
      <c r="B13" s="37">
        <v>8</v>
      </c>
      <c r="C13" s="44" t="s">
        <v>86</v>
      </c>
      <c r="D13" s="25">
        <v>1</v>
      </c>
      <c r="E13" s="25">
        <v>1.1569</v>
      </c>
      <c r="F13" s="25">
        <v>3</v>
      </c>
      <c r="G13" s="25">
        <v>20.0946</v>
      </c>
      <c r="H13" s="25">
        <v>14</v>
      </c>
      <c r="I13" s="25">
        <v>61.509100000000004</v>
      </c>
      <c r="J13" s="25">
        <v>0</v>
      </c>
      <c r="K13" s="25">
        <v>0</v>
      </c>
      <c r="L13" s="25">
        <f t="shared" si="0"/>
        <v>18</v>
      </c>
      <c r="M13" s="57">
        <f t="shared" si="0"/>
        <v>82.760600000000011</v>
      </c>
    </row>
    <row r="14" spans="2:13" ht="24">
      <c r="B14" s="30">
        <v>9</v>
      </c>
      <c r="C14" s="43" t="s">
        <v>87</v>
      </c>
      <c r="D14" s="9">
        <v>55</v>
      </c>
      <c r="E14" s="9">
        <v>242.93620000000001</v>
      </c>
      <c r="F14" s="9">
        <v>0</v>
      </c>
      <c r="G14" s="9">
        <v>0</v>
      </c>
      <c r="H14" s="9">
        <v>65</v>
      </c>
      <c r="I14" s="9">
        <v>321.96999999999997</v>
      </c>
      <c r="J14" s="9">
        <v>5</v>
      </c>
      <c r="K14" s="9">
        <v>14.8</v>
      </c>
      <c r="L14" s="9">
        <f t="shared" si="0"/>
        <v>125</v>
      </c>
      <c r="M14" s="56">
        <f t="shared" si="0"/>
        <v>579.70619999999997</v>
      </c>
    </row>
    <row r="15" spans="2:13" ht="24">
      <c r="B15" s="37">
        <v>10</v>
      </c>
      <c r="C15" s="44" t="s">
        <v>4</v>
      </c>
      <c r="D15" s="25">
        <v>0</v>
      </c>
      <c r="E15" s="25">
        <v>0</v>
      </c>
      <c r="F15" s="25">
        <v>0</v>
      </c>
      <c r="G15" s="25">
        <v>0</v>
      </c>
      <c r="H15" s="25">
        <v>1</v>
      </c>
      <c r="I15" s="25">
        <v>0.38019999999999998</v>
      </c>
      <c r="J15" s="25">
        <v>0</v>
      </c>
      <c r="K15" s="25">
        <v>0</v>
      </c>
      <c r="L15" s="25">
        <f t="shared" si="0"/>
        <v>1</v>
      </c>
      <c r="M15" s="57">
        <f t="shared" si="0"/>
        <v>0.38019999999999998</v>
      </c>
    </row>
    <row r="16" spans="2:13" ht="24">
      <c r="B16" s="30">
        <v>11</v>
      </c>
      <c r="C16" s="43" t="s">
        <v>5</v>
      </c>
      <c r="D16" s="9">
        <v>0</v>
      </c>
      <c r="E16" s="9">
        <v>0</v>
      </c>
      <c r="F16" s="9">
        <v>0</v>
      </c>
      <c r="G16" s="9">
        <v>0</v>
      </c>
      <c r="H16" s="9">
        <v>4</v>
      </c>
      <c r="I16" s="9">
        <v>15.6997</v>
      </c>
      <c r="J16" s="9">
        <v>0</v>
      </c>
      <c r="K16" s="9">
        <v>0</v>
      </c>
      <c r="L16" s="9">
        <f t="shared" si="0"/>
        <v>4</v>
      </c>
      <c r="M16" s="56">
        <f t="shared" si="0"/>
        <v>15.6997</v>
      </c>
    </row>
    <row r="17" spans="2:13" ht="24">
      <c r="B17" s="37">
        <v>12</v>
      </c>
      <c r="C17" s="44" t="s">
        <v>6</v>
      </c>
      <c r="D17" s="25">
        <v>1</v>
      </c>
      <c r="E17" s="25">
        <v>2.1</v>
      </c>
      <c r="F17" s="25">
        <v>0</v>
      </c>
      <c r="G17" s="25">
        <v>0</v>
      </c>
      <c r="H17" s="25">
        <v>48</v>
      </c>
      <c r="I17" s="25">
        <v>394.00839999999999</v>
      </c>
      <c r="J17" s="25">
        <v>3</v>
      </c>
      <c r="K17" s="25">
        <v>10.1431</v>
      </c>
      <c r="L17" s="25">
        <f t="shared" si="0"/>
        <v>52</v>
      </c>
      <c r="M17" s="57">
        <f t="shared" si="0"/>
        <v>406.25150000000002</v>
      </c>
    </row>
    <row r="18" spans="2:13" ht="24">
      <c r="B18" s="30">
        <v>13</v>
      </c>
      <c r="C18" s="43" t="s">
        <v>88</v>
      </c>
      <c r="D18" s="9">
        <v>56</v>
      </c>
      <c r="E18" s="9">
        <v>1174.7240999999999</v>
      </c>
      <c r="F18" s="9">
        <v>14</v>
      </c>
      <c r="G18" s="9">
        <v>61.54</v>
      </c>
      <c r="H18" s="9">
        <v>117</v>
      </c>
      <c r="I18" s="9">
        <v>1628.1291999999999</v>
      </c>
      <c r="J18" s="9">
        <v>34</v>
      </c>
      <c r="K18" s="9">
        <v>747.1400000000001</v>
      </c>
      <c r="L18" s="9">
        <f t="shared" si="0"/>
        <v>221</v>
      </c>
      <c r="M18" s="56">
        <f t="shared" si="0"/>
        <v>3611.5333000000001</v>
      </c>
    </row>
    <row r="19" spans="2:13" ht="24">
      <c r="B19" s="37">
        <v>14</v>
      </c>
      <c r="C19" s="44" t="s">
        <v>7</v>
      </c>
      <c r="D19" s="25">
        <v>0</v>
      </c>
      <c r="E19" s="25">
        <v>0</v>
      </c>
      <c r="F19" s="25">
        <v>0</v>
      </c>
      <c r="G19" s="25">
        <v>0</v>
      </c>
      <c r="H19" s="25">
        <v>43</v>
      </c>
      <c r="I19" s="25">
        <v>405.60480000000001</v>
      </c>
      <c r="J19" s="25">
        <v>0</v>
      </c>
      <c r="K19" s="25">
        <v>0</v>
      </c>
      <c r="L19" s="25">
        <f t="shared" si="0"/>
        <v>43</v>
      </c>
      <c r="M19" s="57">
        <f t="shared" si="0"/>
        <v>405.60480000000001</v>
      </c>
    </row>
    <row r="20" spans="2:13" ht="24">
      <c r="B20" s="30">
        <v>15</v>
      </c>
      <c r="C20" s="43" t="s">
        <v>28</v>
      </c>
      <c r="D20" s="9">
        <v>0</v>
      </c>
      <c r="E20" s="9">
        <v>0</v>
      </c>
      <c r="F20" s="9">
        <v>0</v>
      </c>
      <c r="G20" s="9">
        <v>0</v>
      </c>
      <c r="H20" s="9">
        <v>8</v>
      </c>
      <c r="I20" s="9">
        <v>32.491199999999999</v>
      </c>
      <c r="J20" s="9">
        <v>5</v>
      </c>
      <c r="K20" s="9">
        <v>16.391300000000001</v>
      </c>
      <c r="L20" s="9">
        <f t="shared" si="0"/>
        <v>13</v>
      </c>
      <c r="M20" s="56">
        <f t="shared" si="0"/>
        <v>48.8825</v>
      </c>
    </row>
    <row r="21" spans="2:13" ht="24">
      <c r="B21" s="37">
        <v>16</v>
      </c>
      <c r="C21" s="44" t="s">
        <v>71</v>
      </c>
      <c r="D21" s="25">
        <v>2</v>
      </c>
      <c r="E21" s="25">
        <v>1.325</v>
      </c>
      <c r="F21" s="25">
        <v>0</v>
      </c>
      <c r="G21" s="25">
        <v>0</v>
      </c>
      <c r="H21" s="25">
        <v>2</v>
      </c>
      <c r="I21" s="25">
        <v>2.2000000000000002</v>
      </c>
      <c r="J21" s="25">
        <v>1</v>
      </c>
      <c r="K21" s="25">
        <v>5.0999999999999996</v>
      </c>
      <c r="L21" s="25">
        <f t="shared" si="0"/>
        <v>5</v>
      </c>
      <c r="M21" s="57">
        <f t="shared" si="0"/>
        <v>8.625</v>
      </c>
    </row>
    <row r="22" spans="2:13" ht="24">
      <c r="B22" s="30">
        <v>17</v>
      </c>
      <c r="C22" s="43" t="s">
        <v>30</v>
      </c>
      <c r="D22" s="9">
        <v>12</v>
      </c>
      <c r="E22" s="9">
        <v>813.54410000000007</v>
      </c>
      <c r="F22" s="9">
        <v>0</v>
      </c>
      <c r="G22" s="9">
        <v>0</v>
      </c>
      <c r="H22" s="9">
        <v>170</v>
      </c>
      <c r="I22" s="9">
        <v>4797.9751910000005</v>
      </c>
      <c r="J22" s="9">
        <v>1</v>
      </c>
      <c r="K22" s="9">
        <v>3</v>
      </c>
      <c r="L22" s="9">
        <f t="shared" si="0"/>
        <v>183</v>
      </c>
      <c r="M22" s="56">
        <f t="shared" si="0"/>
        <v>5614.5192910000005</v>
      </c>
    </row>
    <row r="23" spans="2:13" ht="24">
      <c r="B23" s="37">
        <v>18</v>
      </c>
      <c r="C23" s="44" t="s">
        <v>31</v>
      </c>
      <c r="D23" s="25">
        <v>0</v>
      </c>
      <c r="E23" s="25">
        <v>0</v>
      </c>
      <c r="F23" s="25">
        <v>0</v>
      </c>
      <c r="G23" s="25">
        <v>0</v>
      </c>
      <c r="H23" s="25">
        <v>20</v>
      </c>
      <c r="I23" s="25">
        <v>67.718999999999994</v>
      </c>
      <c r="J23" s="25">
        <v>0</v>
      </c>
      <c r="K23" s="25">
        <v>0</v>
      </c>
      <c r="L23" s="25">
        <f t="shared" si="0"/>
        <v>20</v>
      </c>
      <c r="M23" s="57">
        <f t="shared" si="0"/>
        <v>67.718999999999994</v>
      </c>
    </row>
    <row r="24" spans="2:13" ht="24">
      <c r="B24" s="30">
        <v>19</v>
      </c>
      <c r="C24" s="43" t="s">
        <v>32</v>
      </c>
      <c r="D24" s="9">
        <v>0</v>
      </c>
      <c r="E24" s="9">
        <v>0</v>
      </c>
      <c r="F24" s="9">
        <v>0</v>
      </c>
      <c r="G24" s="9">
        <v>0</v>
      </c>
      <c r="H24" s="9">
        <v>1</v>
      </c>
      <c r="I24" s="9">
        <v>5.0571000000000002</v>
      </c>
      <c r="J24" s="9">
        <v>0</v>
      </c>
      <c r="K24" s="9">
        <v>0</v>
      </c>
      <c r="L24" s="9">
        <f t="shared" si="0"/>
        <v>1</v>
      </c>
      <c r="M24" s="56">
        <f t="shared" si="0"/>
        <v>5.0571000000000002</v>
      </c>
    </row>
    <row r="25" spans="2:13" ht="24">
      <c r="B25" s="37">
        <v>20</v>
      </c>
      <c r="C25" s="44" t="s">
        <v>33</v>
      </c>
      <c r="D25" s="25">
        <v>98</v>
      </c>
      <c r="E25" s="25">
        <v>764.56999999999994</v>
      </c>
      <c r="F25" s="25">
        <v>2</v>
      </c>
      <c r="G25" s="25">
        <v>9</v>
      </c>
      <c r="H25" s="25">
        <v>139</v>
      </c>
      <c r="I25" s="25">
        <v>2364.6529</v>
      </c>
      <c r="J25" s="25">
        <v>7</v>
      </c>
      <c r="K25" s="25">
        <v>27</v>
      </c>
      <c r="L25" s="25">
        <f t="shared" si="0"/>
        <v>246</v>
      </c>
      <c r="M25" s="57">
        <f t="shared" si="0"/>
        <v>3165.2228999999998</v>
      </c>
    </row>
    <row r="26" spans="2:13" ht="24">
      <c r="B26" s="30">
        <v>21</v>
      </c>
      <c r="C26" s="43" t="s">
        <v>8</v>
      </c>
      <c r="D26" s="9">
        <v>0</v>
      </c>
      <c r="E26" s="9">
        <v>0</v>
      </c>
      <c r="F26" s="9">
        <v>0</v>
      </c>
      <c r="G26" s="9">
        <v>0</v>
      </c>
      <c r="H26" s="9">
        <v>10</v>
      </c>
      <c r="I26" s="9">
        <v>91.790300000000002</v>
      </c>
      <c r="J26" s="9">
        <v>5</v>
      </c>
      <c r="K26" s="9">
        <v>49.024250000000002</v>
      </c>
      <c r="L26" s="9">
        <f t="shared" si="0"/>
        <v>15</v>
      </c>
      <c r="M26" s="56">
        <f t="shared" si="0"/>
        <v>140.81455</v>
      </c>
    </row>
    <row r="27" spans="2:13" ht="24">
      <c r="B27" s="37">
        <v>22</v>
      </c>
      <c r="C27" s="44" t="s">
        <v>89</v>
      </c>
      <c r="D27" s="25">
        <v>0</v>
      </c>
      <c r="E27" s="25">
        <v>0</v>
      </c>
      <c r="F27" s="25">
        <v>0</v>
      </c>
      <c r="G27" s="25">
        <v>0</v>
      </c>
      <c r="H27" s="25">
        <v>6</v>
      </c>
      <c r="I27" s="25">
        <v>252.488</v>
      </c>
      <c r="J27" s="25">
        <v>0</v>
      </c>
      <c r="K27" s="25">
        <v>0</v>
      </c>
      <c r="L27" s="25">
        <f t="shared" si="0"/>
        <v>6</v>
      </c>
      <c r="M27" s="57">
        <f t="shared" si="0"/>
        <v>252.488</v>
      </c>
    </row>
    <row r="28" spans="2:13" ht="24">
      <c r="B28" s="30">
        <v>23</v>
      </c>
      <c r="C28" s="43" t="s">
        <v>90</v>
      </c>
      <c r="D28" s="9">
        <v>1</v>
      </c>
      <c r="E28" s="9">
        <v>75</v>
      </c>
      <c r="F28" s="9">
        <v>2</v>
      </c>
      <c r="G28" s="9">
        <v>20</v>
      </c>
      <c r="H28" s="9">
        <v>81</v>
      </c>
      <c r="I28" s="9">
        <v>1595.5</v>
      </c>
      <c r="J28" s="9">
        <v>79</v>
      </c>
      <c r="K28" s="9">
        <v>8764.5</v>
      </c>
      <c r="L28" s="9">
        <f t="shared" si="0"/>
        <v>163</v>
      </c>
      <c r="M28" s="56">
        <f t="shared" si="0"/>
        <v>10455</v>
      </c>
    </row>
    <row r="29" spans="2:13" ht="24">
      <c r="B29" s="37">
        <v>24</v>
      </c>
      <c r="C29" s="44" t="s">
        <v>91</v>
      </c>
      <c r="D29" s="25">
        <v>50</v>
      </c>
      <c r="E29" s="25">
        <v>2092</v>
      </c>
      <c r="F29" s="25">
        <v>5</v>
      </c>
      <c r="G29" s="25">
        <v>116</v>
      </c>
      <c r="H29" s="25">
        <v>38</v>
      </c>
      <c r="I29" s="25">
        <v>1621.9</v>
      </c>
      <c r="J29" s="25">
        <v>6</v>
      </c>
      <c r="K29" s="25">
        <v>151.69999999999999</v>
      </c>
      <c r="L29" s="25">
        <f t="shared" si="0"/>
        <v>99</v>
      </c>
      <c r="M29" s="57">
        <f t="shared" si="0"/>
        <v>3981.6</v>
      </c>
    </row>
    <row r="30" spans="2:13" ht="24">
      <c r="B30" s="30">
        <v>25</v>
      </c>
      <c r="C30" s="43" t="s">
        <v>35</v>
      </c>
      <c r="D30" s="9">
        <v>162</v>
      </c>
      <c r="E30" s="9">
        <v>51.332500000000003</v>
      </c>
      <c r="F30" s="9">
        <v>39</v>
      </c>
      <c r="G30" s="9">
        <v>7.0286999999999997</v>
      </c>
      <c r="H30" s="9">
        <v>15</v>
      </c>
      <c r="I30" s="9">
        <v>39.621499999999997</v>
      </c>
      <c r="J30" s="9">
        <v>0</v>
      </c>
      <c r="K30" s="9">
        <v>0</v>
      </c>
      <c r="L30" s="9">
        <f t="shared" si="0"/>
        <v>216</v>
      </c>
      <c r="M30" s="56">
        <f t="shared" si="0"/>
        <v>97.982699999999994</v>
      </c>
    </row>
    <row r="31" spans="2:13" ht="24">
      <c r="B31" s="37">
        <v>26</v>
      </c>
      <c r="C31" s="44" t="s">
        <v>36</v>
      </c>
      <c r="D31" s="25">
        <v>37</v>
      </c>
      <c r="E31" s="25">
        <v>39.83</v>
      </c>
      <c r="F31" s="25">
        <v>7</v>
      </c>
      <c r="G31" s="25">
        <v>4.03</v>
      </c>
      <c r="H31" s="25">
        <v>0</v>
      </c>
      <c r="I31" s="25">
        <v>0</v>
      </c>
      <c r="J31" s="25">
        <v>2</v>
      </c>
      <c r="K31" s="25">
        <v>12.2</v>
      </c>
      <c r="L31" s="25">
        <f t="shared" si="0"/>
        <v>46</v>
      </c>
      <c r="M31" s="57">
        <f t="shared" si="0"/>
        <v>56.06</v>
      </c>
    </row>
    <row r="32" spans="2:13" ht="24">
      <c r="B32" s="30">
        <v>27</v>
      </c>
      <c r="C32" s="43" t="s">
        <v>37</v>
      </c>
      <c r="D32" s="9">
        <v>134</v>
      </c>
      <c r="E32" s="9">
        <v>5169.6999999999989</v>
      </c>
      <c r="F32" s="9">
        <v>1</v>
      </c>
      <c r="G32" s="9">
        <v>1.6</v>
      </c>
      <c r="H32" s="9">
        <v>85</v>
      </c>
      <c r="I32" s="9">
        <v>900.00280000000009</v>
      </c>
      <c r="J32" s="9">
        <v>1</v>
      </c>
      <c r="K32" s="9">
        <v>5</v>
      </c>
      <c r="L32" s="9">
        <f t="shared" si="0"/>
        <v>221</v>
      </c>
      <c r="M32" s="56">
        <f t="shared" si="0"/>
        <v>6076.3027999999995</v>
      </c>
    </row>
    <row r="33" spans="2:13" ht="24">
      <c r="B33" s="37">
        <v>28</v>
      </c>
      <c r="C33" s="44" t="s">
        <v>62</v>
      </c>
      <c r="D33" s="25">
        <v>33</v>
      </c>
      <c r="E33" s="25">
        <v>20.4453</v>
      </c>
      <c r="F33" s="25">
        <v>0</v>
      </c>
      <c r="G33" s="25">
        <v>0</v>
      </c>
      <c r="H33" s="25">
        <v>8</v>
      </c>
      <c r="I33" s="25">
        <v>25.7</v>
      </c>
      <c r="J33" s="25">
        <v>0</v>
      </c>
      <c r="K33" s="25">
        <v>0</v>
      </c>
      <c r="L33" s="25">
        <f t="shared" si="0"/>
        <v>41</v>
      </c>
      <c r="M33" s="57">
        <f t="shared" si="0"/>
        <v>46.145299999999999</v>
      </c>
    </row>
    <row r="34" spans="2:13" ht="24">
      <c r="B34" s="30">
        <v>29</v>
      </c>
      <c r="C34" s="43" t="s">
        <v>63</v>
      </c>
      <c r="D34" s="9">
        <v>14</v>
      </c>
      <c r="E34" s="9">
        <v>15.78</v>
      </c>
      <c r="F34" s="9">
        <v>0</v>
      </c>
      <c r="G34" s="9">
        <v>0</v>
      </c>
      <c r="H34" s="9">
        <v>1</v>
      </c>
      <c r="I34" s="9">
        <v>0.3</v>
      </c>
      <c r="J34" s="9">
        <v>0</v>
      </c>
      <c r="K34" s="9">
        <v>0</v>
      </c>
      <c r="L34" s="9">
        <f t="shared" si="0"/>
        <v>15</v>
      </c>
      <c r="M34" s="56">
        <f t="shared" si="0"/>
        <v>16.079999999999998</v>
      </c>
    </row>
    <row r="35" spans="2:13" ht="24">
      <c r="B35" s="37">
        <v>30</v>
      </c>
      <c r="C35" s="44" t="s">
        <v>38</v>
      </c>
      <c r="D35" s="25">
        <v>0</v>
      </c>
      <c r="E35" s="25">
        <v>0</v>
      </c>
      <c r="F35" s="25">
        <v>0</v>
      </c>
      <c r="G35" s="25">
        <v>0</v>
      </c>
      <c r="H35" s="25">
        <v>32</v>
      </c>
      <c r="I35" s="25">
        <v>240.58369999999999</v>
      </c>
      <c r="J35" s="25">
        <v>0</v>
      </c>
      <c r="K35" s="25">
        <v>0</v>
      </c>
      <c r="L35" s="25">
        <f t="shared" si="0"/>
        <v>32</v>
      </c>
      <c r="M35" s="57">
        <f t="shared" si="0"/>
        <v>240.58369999999999</v>
      </c>
    </row>
    <row r="36" spans="2:13" ht="24">
      <c r="B36" s="30">
        <v>31</v>
      </c>
      <c r="C36" s="43" t="s">
        <v>39</v>
      </c>
      <c r="D36" s="9">
        <v>1</v>
      </c>
      <c r="E36" s="9">
        <v>0.06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f t="shared" si="0"/>
        <v>1</v>
      </c>
      <c r="M36" s="56">
        <f t="shared" si="0"/>
        <v>0.06</v>
      </c>
    </row>
    <row r="37" spans="2:13" ht="24">
      <c r="B37" s="37">
        <v>32</v>
      </c>
      <c r="C37" s="44" t="s">
        <v>40</v>
      </c>
      <c r="D37" s="25">
        <v>0</v>
      </c>
      <c r="E37" s="25">
        <v>0</v>
      </c>
      <c r="F37" s="25">
        <v>0</v>
      </c>
      <c r="G37" s="25">
        <v>4</v>
      </c>
      <c r="H37" s="25">
        <v>67</v>
      </c>
      <c r="I37" s="25">
        <v>664.19479999999999</v>
      </c>
      <c r="J37" s="25">
        <v>0</v>
      </c>
      <c r="K37" s="25">
        <v>0</v>
      </c>
      <c r="L37" s="25">
        <f t="shared" si="0"/>
        <v>67</v>
      </c>
      <c r="M37" s="57">
        <f t="shared" si="0"/>
        <v>668.19479999999999</v>
      </c>
    </row>
    <row r="38" spans="2:13" ht="26.25">
      <c r="B38" s="58">
        <v>33</v>
      </c>
      <c r="C38" s="26" t="s">
        <v>41</v>
      </c>
      <c r="D38" s="9">
        <v>0</v>
      </c>
      <c r="E38" s="9">
        <v>0</v>
      </c>
      <c r="F38" s="9">
        <v>0</v>
      </c>
      <c r="G38" s="9">
        <v>0</v>
      </c>
      <c r="H38" s="9">
        <v>8</v>
      </c>
      <c r="I38" s="9">
        <v>27.470599999999997</v>
      </c>
      <c r="J38" s="9">
        <v>0</v>
      </c>
      <c r="K38" s="9">
        <v>0</v>
      </c>
      <c r="L38" s="9">
        <f t="shared" si="0"/>
        <v>8</v>
      </c>
      <c r="M38" s="56">
        <f t="shared" si="0"/>
        <v>27.470599999999997</v>
      </c>
    </row>
    <row r="39" spans="2:13" ht="29.25" thickBot="1">
      <c r="B39" s="107" t="s">
        <v>42</v>
      </c>
      <c r="C39" s="108"/>
      <c r="D39" s="59">
        <f t="shared" ref="D39:K39" si="1">SUM(D6:D38)</f>
        <v>736</v>
      </c>
      <c r="E39" s="59">
        <f t="shared" si="1"/>
        <v>15924.707299999998</v>
      </c>
      <c r="F39" s="59">
        <f t="shared" si="1"/>
        <v>79</v>
      </c>
      <c r="G39" s="59">
        <f t="shared" si="1"/>
        <v>256.79070000000002</v>
      </c>
      <c r="H39" s="59">
        <f t="shared" si="1"/>
        <v>1272</v>
      </c>
      <c r="I39" s="59">
        <f t="shared" si="1"/>
        <v>20035.792291000002</v>
      </c>
      <c r="J39" s="59">
        <f t="shared" si="1"/>
        <v>168</v>
      </c>
      <c r="K39" s="59">
        <f t="shared" si="1"/>
        <v>10846.980850000002</v>
      </c>
      <c r="L39" s="59">
        <f t="shared" si="0"/>
        <v>2255</v>
      </c>
      <c r="M39" s="60">
        <f t="shared" si="0"/>
        <v>47064.271140999997</v>
      </c>
    </row>
  </sheetData>
  <mergeCells count="10">
    <mergeCell ref="B1:M1"/>
    <mergeCell ref="K2:M2"/>
    <mergeCell ref="C3:C5"/>
    <mergeCell ref="B3:B5"/>
    <mergeCell ref="B39:C39"/>
    <mergeCell ref="D3:E4"/>
    <mergeCell ref="F3:G4"/>
    <mergeCell ref="H3:I4"/>
    <mergeCell ref="J3:K4"/>
    <mergeCell ref="L3:M4"/>
  </mergeCells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B1:F37"/>
  <sheetViews>
    <sheetView rightToLeft="1" workbookViewId="0">
      <selection activeCell="D3" sqref="B3:D37"/>
    </sheetView>
  </sheetViews>
  <sheetFormatPr defaultRowHeight="12.75"/>
  <cols>
    <col min="1" max="1" width="4.5703125" style="28" customWidth="1"/>
    <col min="2" max="3" width="20.42578125" style="28" customWidth="1"/>
    <col min="4" max="4" width="22.85546875" style="28" customWidth="1"/>
    <col min="5" max="16384" width="9.140625" style="28"/>
  </cols>
  <sheetData>
    <row r="1" spans="2:6" s="16" customFormat="1" ht="36">
      <c r="B1" s="115" t="s">
        <v>123</v>
      </c>
      <c r="C1" s="115"/>
      <c r="D1" s="115"/>
      <c r="E1" s="12"/>
      <c r="F1" s="12"/>
    </row>
    <row r="2" spans="2:6" s="16" customFormat="1" ht="25.5" customHeight="1" thickBot="1">
      <c r="B2" s="45"/>
      <c r="C2" s="45"/>
      <c r="D2" s="46" t="s">
        <v>122</v>
      </c>
    </row>
    <row r="3" spans="2:6" ht="28.5">
      <c r="B3" s="47" t="s">
        <v>0</v>
      </c>
      <c r="C3" s="48" t="s">
        <v>13</v>
      </c>
      <c r="D3" s="49" t="s">
        <v>124</v>
      </c>
    </row>
    <row r="4" spans="2:6" ht="24">
      <c r="B4" s="50">
        <v>1</v>
      </c>
      <c r="C4" s="41" t="s">
        <v>43</v>
      </c>
      <c r="D4" s="51">
        <v>45.169722247641786</v>
      </c>
    </row>
    <row r="5" spans="2:6" ht="24">
      <c r="B5" s="52">
        <v>2</v>
      </c>
      <c r="C5" s="42" t="s">
        <v>96</v>
      </c>
      <c r="D5" s="53">
        <v>53.53259837863633</v>
      </c>
    </row>
    <row r="6" spans="2:6" ht="24">
      <c r="B6" s="50">
        <v>3</v>
      </c>
      <c r="C6" s="41" t="s">
        <v>23</v>
      </c>
      <c r="D6" s="51">
        <v>32.191897380887582</v>
      </c>
    </row>
    <row r="7" spans="2:6" ht="24">
      <c r="B7" s="52">
        <v>4</v>
      </c>
      <c r="C7" s="42" t="s">
        <v>24</v>
      </c>
      <c r="D7" s="53">
        <v>31.063036809420794</v>
      </c>
    </row>
    <row r="8" spans="2:6" ht="24">
      <c r="B8" s="50">
        <v>5</v>
      </c>
      <c r="C8" s="41" t="s">
        <v>2</v>
      </c>
      <c r="D8" s="51">
        <v>40.434138566819136</v>
      </c>
    </row>
    <row r="9" spans="2:6" ht="24">
      <c r="B9" s="52">
        <v>6</v>
      </c>
      <c r="C9" s="42" t="s">
        <v>25</v>
      </c>
      <c r="D9" s="53">
        <v>61.994815487461189</v>
      </c>
    </row>
    <row r="10" spans="2:6" ht="24">
      <c r="B10" s="50">
        <v>7</v>
      </c>
      <c r="C10" s="41" t="s">
        <v>3</v>
      </c>
      <c r="D10" s="51">
        <v>69.298183830503348</v>
      </c>
    </row>
    <row r="11" spans="2:6" ht="24">
      <c r="B11" s="52">
        <v>8</v>
      </c>
      <c r="C11" s="42" t="s">
        <v>26</v>
      </c>
      <c r="D11" s="53">
        <v>46.800761241261284</v>
      </c>
    </row>
    <row r="12" spans="2:6" ht="24">
      <c r="B12" s="50">
        <v>9</v>
      </c>
      <c r="C12" s="41" t="s">
        <v>45</v>
      </c>
      <c r="D12" s="51">
        <v>72.564781730388844</v>
      </c>
    </row>
    <row r="13" spans="2:6" ht="24">
      <c r="B13" s="52">
        <v>10</v>
      </c>
      <c r="C13" s="42" t="s">
        <v>4</v>
      </c>
      <c r="D13" s="53">
        <v>24.404843984904971</v>
      </c>
    </row>
    <row r="14" spans="2:6" ht="24">
      <c r="B14" s="50">
        <v>11</v>
      </c>
      <c r="C14" s="41" t="s">
        <v>5</v>
      </c>
      <c r="D14" s="51">
        <v>40.355748882819952</v>
      </c>
    </row>
    <row r="15" spans="2:6" ht="24">
      <c r="B15" s="52">
        <v>12</v>
      </c>
      <c r="C15" s="42" t="s">
        <v>6</v>
      </c>
      <c r="D15" s="53">
        <v>48.153834453453292</v>
      </c>
    </row>
    <row r="16" spans="2:6" ht="24">
      <c r="B16" s="50">
        <v>13</v>
      </c>
      <c r="C16" s="41" t="s">
        <v>27</v>
      </c>
      <c r="D16" s="51">
        <v>30.684271518521349</v>
      </c>
    </row>
    <row r="17" spans="2:4" ht="24">
      <c r="B17" s="52">
        <v>14</v>
      </c>
      <c r="C17" s="42" t="s">
        <v>7</v>
      </c>
      <c r="D17" s="53">
        <v>40.025580525657247</v>
      </c>
    </row>
    <row r="18" spans="2:4" ht="24">
      <c r="B18" s="50">
        <v>15</v>
      </c>
      <c r="C18" s="41" t="s">
        <v>28</v>
      </c>
      <c r="D18" s="51">
        <v>35.282813967699475</v>
      </c>
    </row>
    <row r="19" spans="2:4" ht="24">
      <c r="B19" s="52">
        <v>16</v>
      </c>
      <c r="C19" s="42" t="s">
        <v>71</v>
      </c>
      <c r="D19" s="53">
        <v>18.865911620750914</v>
      </c>
    </row>
    <row r="20" spans="2:4" ht="24">
      <c r="B20" s="50">
        <v>17</v>
      </c>
      <c r="C20" s="41" t="s">
        <v>30</v>
      </c>
      <c r="D20" s="51">
        <v>34.085258012514934</v>
      </c>
    </row>
    <row r="21" spans="2:4" ht="24">
      <c r="B21" s="52">
        <v>18</v>
      </c>
      <c r="C21" s="42" t="s">
        <v>31</v>
      </c>
      <c r="D21" s="53">
        <v>52.045915741805388</v>
      </c>
    </row>
    <row r="22" spans="2:4" ht="24">
      <c r="B22" s="50">
        <v>19</v>
      </c>
      <c r="C22" s="41" t="s">
        <v>32</v>
      </c>
      <c r="D22" s="51">
        <v>34.240240392825896</v>
      </c>
    </row>
    <row r="23" spans="2:4" ht="24">
      <c r="B23" s="52">
        <v>20</v>
      </c>
      <c r="C23" s="42" t="s">
        <v>33</v>
      </c>
      <c r="D23" s="53">
        <v>49.48989140695565</v>
      </c>
    </row>
    <row r="24" spans="2:4" ht="24">
      <c r="B24" s="50">
        <v>21</v>
      </c>
      <c r="C24" s="41" t="s">
        <v>8</v>
      </c>
      <c r="D24" s="51">
        <v>30.463507817905182</v>
      </c>
    </row>
    <row r="25" spans="2:4" ht="24">
      <c r="B25" s="52">
        <v>22</v>
      </c>
      <c r="C25" s="42" t="s">
        <v>75</v>
      </c>
      <c r="D25" s="53">
        <v>33.779827256338848</v>
      </c>
    </row>
    <row r="26" spans="2:4" ht="24">
      <c r="B26" s="50">
        <v>23</v>
      </c>
      <c r="C26" s="41" t="s">
        <v>34</v>
      </c>
      <c r="D26" s="51">
        <v>40.865143856253013</v>
      </c>
    </row>
    <row r="27" spans="2:4" ht="24">
      <c r="B27" s="52">
        <v>24</v>
      </c>
      <c r="C27" s="42" t="s">
        <v>97</v>
      </c>
      <c r="D27" s="53">
        <v>58.965318881292838</v>
      </c>
    </row>
    <row r="28" spans="2:4" ht="24">
      <c r="B28" s="50">
        <v>25</v>
      </c>
      <c r="C28" s="41" t="s">
        <v>35</v>
      </c>
      <c r="D28" s="51">
        <v>66.727180728490239</v>
      </c>
    </row>
    <row r="29" spans="2:4" ht="24">
      <c r="B29" s="52">
        <v>26</v>
      </c>
      <c r="C29" s="42" t="s">
        <v>36</v>
      </c>
      <c r="D29" s="53">
        <v>71.608655569362625</v>
      </c>
    </row>
    <row r="30" spans="2:4" ht="24">
      <c r="B30" s="50">
        <v>27</v>
      </c>
      <c r="C30" s="41" t="s">
        <v>37</v>
      </c>
      <c r="D30" s="51">
        <v>50.822258118276167</v>
      </c>
    </row>
    <row r="31" spans="2:4" ht="24">
      <c r="B31" s="52">
        <v>28</v>
      </c>
      <c r="C31" s="42" t="s">
        <v>98</v>
      </c>
      <c r="D31" s="53">
        <v>59.653380346933872</v>
      </c>
    </row>
    <row r="32" spans="2:4" ht="24">
      <c r="B32" s="50">
        <v>29</v>
      </c>
      <c r="C32" s="41" t="s">
        <v>99</v>
      </c>
      <c r="D32" s="51">
        <v>76.29636056274191</v>
      </c>
    </row>
    <row r="33" spans="2:4" ht="24">
      <c r="B33" s="52">
        <v>30</v>
      </c>
      <c r="C33" s="42" t="s">
        <v>38</v>
      </c>
      <c r="D33" s="53">
        <v>28.572610748359459</v>
      </c>
    </row>
    <row r="34" spans="2:4" ht="24">
      <c r="B34" s="50">
        <v>31</v>
      </c>
      <c r="C34" s="41" t="s">
        <v>39</v>
      </c>
      <c r="D34" s="51">
        <v>31.09687433853582</v>
      </c>
    </row>
    <row r="35" spans="2:4" ht="24">
      <c r="B35" s="52">
        <v>32</v>
      </c>
      <c r="C35" s="42" t="s">
        <v>40</v>
      </c>
      <c r="D35" s="53">
        <v>45.582097184425905</v>
      </c>
    </row>
    <row r="36" spans="2:4" ht="24">
      <c r="B36" s="50">
        <v>33</v>
      </c>
      <c r="C36" s="41" t="s">
        <v>41</v>
      </c>
      <c r="D36" s="51">
        <v>36.643272686984069</v>
      </c>
    </row>
    <row r="37" spans="2:4" ht="29.25" thickBot="1">
      <c r="B37" s="113" t="s">
        <v>125</v>
      </c>
      <c r="C37" s="114"/>
      <c r="D37" s="54">
        <f>AVERAGE(D4:D36)</f>
        <v>45.204870735661494</v>
      </c>
    </row>
  </sheetData>
  <mergeCells count="2">
    <mergeCell ref="B37:C37"/>
    <mergeCell ref="B1:D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L27"/>
  <sheetViews>
    <sheetView rightToLeft="1" tabSelected="1" zoomScale="85" zoomScaleNormal="85" workbookViewId="0">
      <selection activeCell="H4" sqref="H4"/>
    </sheetView>
  </sheetViews>
  <sheetFormatPr defaultRowHeight="15.75"/>
  <cols>
    <col min="1" max="1" width="9.140625" style="87"/>
    <col min="2" max="2" width="28.5703125" style="87" bestFit="1" customWidth="1"/>
    <col min="3" max="3" width="10" style="87" customWidth="1"/>
    <col min="4" max="13" width="9.140625" style="87"/>
    <col min="14" max="14" width="16" style="87" bestFit="1" customWidth="1"/>
    <col min="15" max="16384" width="9.140625" style="87"/>
  </cols>
  <sheetData>
    <row r="1" spans="2:12" ht="45.75" customHeight="1">
      <c r="B1" s="119" t="s">
        <v>131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</row>
    <row r="2" spans="2:12" ht="24">
      <c r="B2" s="88" t="s">
        <v>14</v>
      </c>
    </row>
    <row r="3" spans="2:12" ht="57" customHeight="1">
      <c r="B3" s="116" t="s">
        <v>15</v>
      </c>
      <c r="C3" s="117"/>
      <c r="D3" s="117"/>
      <c r="E3" s="117"/>
      <c r="F3" s="117"/>
      <c r="G3" s="117"/>
      <c r="H3" s="117"/>
      <c r="I3" s="117"/>
      <c r="J3" s="117"/>
      <c r="K3" s="117"/>
      <c r="L3" s="118"/>
    </row>
    <row r="5" spans="2:12" ht="24">
      <c r="B5" s="88" t="s">
        <v>74</v>
      </c>
    </row>
    <row r="6" spans="2:12" ht="57" customHeight="1">
      <c r="B6" s="116" t="s">
        <v>100</v>
      </c>
      <c r="C6" s="117"/>
      <c r="D6" s="117"/>
      <c r="E6" s="117"/>
      <c r="F6" s="117"/>
      <c r="G6" s="117"/>
      <c r="H6" s="117"/>
      <c r="I6" s="117"/>
      <c r="J6" s="117"/>
      <c r="K6" s="117"/>
      <c r="L6" s="118"/>
    </row>
    <row r="8" spans="2:12" ht="24">
      <c r="B8" s="88" t="s">
        <v>16</v>
      </c>
    </row>
    <row r="9" spans="2:12" ht="57" customHeight="1">
      <c r="B9" s="116" t="s">
        <v>102</v>
      </c>
      <c r="C9" s="117"/>
      <c r="D9" s="117"/>
      <c r="E9" s="117"/>
      <c r="F9" s="117"/>
      <c r="G9" s="117"/>
      <c r="H9" s="117"/>
      <c r="I9" s="117"/>
      <c r="J9" s="117"/>
      <c r="K9" s="117"/>
      <c r="L9" s="118"/>
    </row>
    <row r="11" spans="2:12" ht="24">
      <c r="B11" s="88" t="s">
        <v>103</v>
      </c>
    </row>
    <row r="12" spans="2:12" ht="54.75" customHeight="1">
      <c r="B12" s="116" t="s">
        <v>104</v>
      </c>
      <c r="C12" s="117"/>
      <c r="D12" s="117"/>
      <c r="E12" s="117"/>
      <c r="F12" s="117"/>
      <c r="G12" s="117"/>
      <c r="H12" s="117"/>
      <c r="I12" s="117"/>
      <c r="J12" s="117"/>
      <c r="K12" s="117"/>
      <c r="L12" s="118"/>
    </row>
    <row r="14" spans="2:12" ht="24">
      <c r="B14" s="88" t="s">
        <v>19</v>
      </c>
    </row>
    <row r="15" spans="2:12" ht="54.75" customHeight="1">
      <c r="B15" s="116" t="s">
        <v>20</v>
      </c>
      <c r="C15" s="117"/>
      <c r="D15" s="117"/>
      <c r="E15" s="117"/>
      <c r="F15" s="117"/>
      <c r="G15" s="117"/>
      <c r="H15" s="117"/>
      <c r="I15" s="117"/>
      <c r="J15" s="117"/>
      <c r="K15" s="117"/>
      <c r="L15" s="118"/>
    </row>
    <row r="17" spans="2:12" ht="24">
      <c r="B17" s="88" t="s">
        <v>21</v>
      </c>
      <c r="C17" s="89"/>
    </row>
    <row r="18" spans="2:12" ht="63.75" customHeight="1">
      <c r="B18" s="120" t="s">
        <v>22</v>
      </c>
      <c r="C18" s="121"/>
      <c r="D18" s="121"/>
      <c r="E18" s="121"/>
      <c r="F18" s="121"/>
      <c r="G18" s="121"/>
      <c r="H18" s="121"/>
      <c r="I18" s="121"/>
      <c r="J18" s="121"/>
      <c r="K18" s="121"/>
      <c r="L18" s="122"/>
    </row>
    <row r="20" spans="2:12" ht="24">
      <c r="B20" s="88" t="s">
        <v>128</v>
      </c>
    </row>
    <row r="21" spans="2:12" ht="54.75" customHeight="1">
      <c r="B21" s="116" t="s">
        <v>101</v>
      </c>
      <c r="C21" s="117"/>
      <c r="D21" s="117"/>
      <c r="E21" s="117"/>
      <c r="F21" s="117"/>
      <c r="G21" s="117"/>
      <c r="H21" s="117"/>
      <c r="I21" s="117"/>
      <c r="J21" s="117"/>
      <c r="K21" s="117"/>
      <c r="L21" s="118"/>
    </row>
    <row r="23" spans="2:12" ht="24">
      <c r="B23" s="88" t="s">
        <v>129</v>
      </c>
    </row>
    <row r="24" spans="2:12" ht="54.75" customHeight="1">
      <c r="B24" s="116" t="s">
        <v>17</v>
      </c>
      <c r="C24" s="117"/>
      <c r="D24" s="117"/>
      <c r="E24" s="117"/>
      <c r="F24" s="117"/>
      <c r="G24" s="117"/>
      <c r="H24" s="117"/>
      <c r="I24" s="117"/>
      <c r="J24" s="117"/>
      <c r="K24" s="117"/>
      <c r="L24" s="118"/>
    </row>
    <row r="26" spans="2:12" ht="24">
      <c r="B26" s="88" t="s">
        <v>130</v>
      </c>
    </row>
    <row r="27" spans="2:12" ht="54.75" customHeight="1">
      <c r="B27" s="116" t="s">
        <v>18</v>
      </c>
      <c r="C27" s="117"/>
      <c r="D27" s="117"/>
      <c r="E27" s="117"/>
      <c r="F27" s="117"/>
      <c r="G27" s="117"/>
      <c r="H27" s="117"/>
      <c r="I27" s="117"/>
      <c r="J27" s="117"/>
      <c r="K27" s="117"/>
      <c r="L27" s="118"/>
    </row>
  </sheetData>
  <mergeCells count="10">
    <mergeCell ref="B21:L21"/>
    <mergeCell ref="B24:L24"/>
    <mergeCell ref="B27:L27"/>
    <mergeCell ref="B1:L1"/>
    <mergeCell ref="B18:L18"/>
    <mergeCell ref="B3:L3"/>
    <mergeCell ref="B9:L9"/>
    <mergeCell ref="B15:L15"/>
    <mergeCell ref="B6:L6"/>
    <mergeCell ref="B12:L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جنگل</vt:lpstr>
      <vt:lpstr>  تولید نهال</vt:lpstr>
      <vt:lpstr>مرتع</vt:lpstr>
      <vt:lpstr>بیابان</vt:lpstr>
      <vt:lpstr>آبخیزداری</vt:lpstr>
      <vt:lpstr> تعداد و مساحت حریق</vt:lpstr>
      <vt:lpstr>ضریب پوشش حفاظت</vt:lpstr>
      <vt:lpstr>فراداده ها</vt:lpstr>
      <vt:lpstr>بیابان!Print_Area</vt:lpstr>
      <vt:lpstr>جنگل!Print_Area</vt:lpstr>
      <vt:lpstr>مرتع!Print_Area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Aminosharie</dc:creator>
  <cp:lastModifiedBy>Mohammad Mohammadi Pirooz</cp:lastModifiedBy>
  <dcterms:created xsi:type="dcterms:W3CDTF">2024-03-02T06:50:13Z</dcterms:created>
  <dcterms:modified xsi:type="dcterms:W3CDTF">2025-11-15T11:31:50Z</dcterms:modified>
</cp:coreProperties>
</file>